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rian\Desktop\upload\"/>
    </mc:Choice>
  </mc:AlternateContent>
  <xr:revisionPtr revIDLastSave="0" documentId="13_ncr:1_{792F26E7-7012-4109-B6C6-C49AA8B6E2A2}" xr6:coauthVersionLast="47" xr6:coauthVersionMax="47" xr10:uidLastSave="{00000000-0000-0000-0000-000000000000}"/>
  <bookViews>
    <workbookView xWindow="-23148" yWindow="-108" windowWidth="23256" windowHeight="12576" tabRatio="129" xr2:uid="{368C8907-EE4F-4C16-A7D2-97379B98B6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5" i="1" l="1"/>
  <c r="P145" i="1" s="1"/>
  <c r="Q145" i="1" s="1"/>
  <c r="O116" i="1"/>
  <c r="P116" i="1" s="1"/>
  <c r="Q116" i="1" s="1"/>
  <c r="O92" i="1"/>
  <c r="P92" i="1" s="1"/>
  <c r="Q92" i="1" s="1"/>
  <c r="O42" i="1"/>
  <c r="P42" i="1" s="1"/>
  <c r="Q42" i="1" s="1"/>
  <c r="O27" i="1"/>
  <c r="P27" i="1" s="1"/>
  <c r="Q27" i="1" s="1"/>
  <c r="O22" i="1"/>
  <c r="P22" i="1" s="1"/>
  <c r="Q22" i="1" s="1"/>
  <c r="P8" i="1"/>
  <c r="Q8" i="1" s="1"/>
  <c r="O8" i="1"/>
  <c r="D112" i="1" l="1"/>
  <c r="D60" i="1"/>
  <c r="K60" i="1" s="1"/>
  <c r="L170" i="1" l="1"/>
  <c r="L171" i="1"/>
  <c r="L174" i="1"/>
  <c r="L175" i="1"/>
  <c r="L176" i="1"/>
  <c r="D181" i="1"/>
  <c r="K181" i="1" s="1"/>
  <c r="L181" i="1" s="1"/>
  <c r="D180" i="1"/>
  <c r="K180" i="1" s="1"/>
  <c r="L180" i="1" s="1"/>
  <c r="D179" i="1"/>
  <c r="D178" i="1"/>
  <c r="D171" i="1"/>
  <c r="D174" i="1"/>
  <c r="D175" i="1"/>
  <c r="D176" i="1"/>
  <c r="D177" i="1"/>
  <c r="K177" i="1" s="1"/>
  <c r="L177" i="1" s="1"/>
  <c r="D170" i="1"/>
  <c r="L163" i="1"/>
  <c r="D163" i="1"/>
  <c r="D166" i="1"/>
  <c r="K166" i="1" s="1"/>
  <c r="L166" i="1" s="1"/>
  <c r="D167" i="1"/>
  <c r="K167" i="1" s="1"/>
  <c r="L167" i="1" s="1"/>
  <c r="D162" i="1"/>
  <c r="K162" i="1" s="1"/>
  <c r="L162" i="1" s="1"/>
  <c r="L152" i="1"/>
  <c r="L153" i="1"/>
  <c r="L158" i="1"/>
  <c r="D158" i="1"/>
  <c r="D157" i="1"/>
  <c r="K157" i="1" s="1"/>
  <c r="L157" i="1" s="1"/>
  <c r="D156" i="1"/>
  <c r="K156" i="1" s="1"/>
  <c r="L156" i="1" s="1"/>
  <c r="D153" i="1"/>
  <c r="D152" i="1"/>
  <c r="D151" i="1"/>
  <c r="K151" i="1" s="1"/>
  <c r="L151" i="1" s="1"/>
  <c r="D150" i="1"/>
  <c r="D147" i="1"/>
  <c r="K147" i="1" s="1"/>
  <c r="L147" i="1" s="1"/>
  <c r="D146" i="1"/>
  <c r="D145" i="1"/>
  <c r="K145" i="1" s="1"/>
  <c r="L145" i="1" s="1"/>
  <c r="D144" i="1"/>
  <c r="K144" i="1" s="1"/>
  <c r="L144" i="1" s="1"/>
  <c r="L140" i="1"/>
  <c r="D141" i="1"/>
  <c r="K141" i="1" s="1"/>
  <c r="L141" i="1" s="1"/>
  <c r="D140" i="1"/>
  <c r="D137" i="1"/>
  <c r="I137" i="1"/>
  <c r="I136" i="1"/>
  <c r="D136" i="1"/>
  <c r="L126" i="1"/>
  <c r="L127" i="1"/>
  <c r="L130" i="1"/>
  <c r="L131" i="1"/>
  <c r="L134" i="1"/>
  <c r="D135" i="1"/>
  <c r="K135" i="1" s="1"/>
  <c r="L135" i="1" s="1"/>
  <c r="D134" i="1"/>
  <c r="D131" i="1"/>
  <c r="D126" i="1"/>
  <c r="D127" i="1"/>
  <c r="D128" i="1"/>
  <c r="K128" i="1" s="1"/>
  <c r="L128" i="1" s="1"/>
  <c r="D129" i="1"/>
  <c r="K129" i="1" s="1"/>
  <c r="L129" i="1" s="1"/>
  <c r="D130" i="1"/>
  <c r="L124" i="1"/>
  <c r="L125" i="1"/>
  <c r="L123" i="1"/>
  <c r="D124" i="1"/>
  <c r="D125" i="1"/>
  <c r="D123" i="1"/>
  <c r="L116" i="1"/>
  <c r="D120" i="1"/>
  <c r="K120" i="1" s="1"/>
  <c r="L120" i="1" s="1"/>
  <c r="D119" i="1"/>
  <c r="K119" i="1" s="1"/>
  <c r="L119" i="1" s="1"/>
  <c r="L105" i="1"/>
  <c r="L106" i="1"/>
  <c r="L114" i="1"/>
  <c r="D114" i="1"/>
  <c r="D115" i="1"/>
  <c r="K115" i="1" s="1"/>
  <c r="L115" i="1" s="1"/>
  <c r="D113" i="1"/>
  <c r="K113" i="1" s="1"/>
  <c r="L113" i="1" s="1"/>
  <c r="K112" i="1"/>
  <c r="L112" i="1" s="1"/>
  <c r="D109" i="1"/>
  <c r="K109" i="1" s="1"/>
  <c r="L109" i="1" s="1"/>
  <c r="D106" i="1"/>
  <c r="D105" i="1"/>
  <c r="L100" i="1"/>
  <c r="I102" i="1"/>
  <c r="D101" i="1"/>
  <c r="D102" i="1"/>
  <c r="D100" i="1"/>
  <c r="L96" i="1"/>
  <c r="L95" i="1"/>
  <c r="D92" i="1"/>
  <c r="D95" i="1"/>
  <c r="D96" i="1"/>
  <c r="D97" i="1"/>
  <c r="K97" i="1" s="1"/>
  <c r="L97" i="1" s="1"/>
  <c r="L91" i="1"/>
  <c r="L92" i="1"/>
  <c r="L89" i="1"/>
  <c r="D91" i="1"/>
  <c r="D90" i="1"/>
  <c r="K90" i="1" s="1"/>
  <c r="L90" i="1" s="1"/>
  <c r="D89" i="1"/>
  <c r="L72" i="1"/>
  <c r="L73" i="1"/>
  <c r="L76" i="1"/>
  <c r="L77" i="1"/>
  <c r="L78" i="1"/>
  <c r="L79" i="1"/>
  <c r="L80" i="1"/>
  <c r="L83" i="1"/>
  <c r="L84" i="1"/>
  <c r="L85" i="1"/>
  <c r="L86" i="1"/>
  <c r="D78" i="1"/>
  <c r="D79" i="1"/>
  <c r="D80" i="1"/>
  <c r="D83" i="1"/>
  <c r="D84" i="1"/>
  <c r="D85" i="1"/>
  <c r="D86" i="1"/>
  <c r="D77" i="1"/>
  <c r="D76" i="1"/>
  <c r="D72" i="1"/>
  <c r="L68" i="1"/>
  <c r="D69" i="1"/>
  <c r="K69" i="1" s="1"/>
  <c r="L69" i="1" s="1"/>
  <c r="D68" i="1"/>
  <c r="L65" i="1"/>
  <c r="L63" i="1"/>
  <c r="L62" i="1"/>
  <c r="L61" i="1"/>
  <c r="D65" i="1"/>
  <c r="D64" i="1"/>
  <c r="K64" i="1" s="1"/>
  <c r="L64" i="1" s="1"/>
  <c r="D62" i="1"/>
  <c r="D63" i="1"/>
  <c r="D61" i="1"/>
  <c r="D57" i="1"/>
  <c r="D58" i="1"/>
  <c r="D59" i="1"/>
  <c r="K59" i="1" s="1"/>
  <c r="L59" i="1" s="1"/>
  <c r="D56" i="1"/>
  <c r="D52" i="1"/>
  <c r="L57" i="1"/>
  <c r="L58" i="1"/>
  <c r="L60" i="1"/>
  <c r="L56" i="1"/>
  <c r="L47" i="1"/>
  <c r="L49" i="1"/>
  <c r="L50" i="1"/>
  <c r="L51" i="1"/>
  <c r="L52" i="1"/>
  <c r="L53" i="1"/>
  <c r="D50" i="1"/>
  <c r="D49" i="1"/>
  <c r="L45" i="1"/>
  <c r="D48" i="1"/>
  <c r="K48" i="1" s="1"/>
  <c r="L48" i="1" s="1"/>
  <c r="D46" i="1"/>
  <c r="K46" i="1" s="1"/>
  <c r="L46" i="1" s="1"/>
  <c r="L41" i="1"/>
  <c r="L43" i="1"/>
  <c r="L44" i="1"/>
  <c r="L40" i="1"/>
  <c r="D44" i="1"/>
  <c r="D43" i="1"/>
  <c r="D40" i="1"/>
  <c r="L34" i="1"/>
  <c r="L35" i="1"/>
  <c r="L36" i="1"/>
  <c r="L30" i="1"/>
  <c r="L29" i="1"/>
  <c r="D30" i="1"/>
  <c r="D29" i="1"/>
  <c r="D26" i="1"/>
  <c r="D25" i="1"/>
  <c r="L26" i="1"/>
  <c r="L25" i="1"/>
  <c r="L21" i="1"/>
  <c r="L7" i="1"/>
  <c r="D33" i="1"/>
  <c r="I33" i="1"/>
  <c r="D21" i="1"/>
  <c r="L17" i="1"/>
  <c r="I18" i="1"/>
  <c r="I17" i="1"/>
  <c r="D18" i="1"/>
  <c r="D17" i="1"/>
  <c r="D16" i="1"/>
  <c r="I16" i="1"/>
  <c r="L14" i="1"/>
  <c r="L15" i="1"/>
  <c r="D14" i="1"/>
  <c r="D15" i="1"/>
  <c r="D13" i="1"/>
  <c r="I13" i="1"/>
  <c r="D9" i="1"/>
  <c r="D10" i="1"/>
  <c r="L9" i="1"/>
  <c r="D7" i="1"/>
  <c r="D8" i="1"/>
  <c r="I8" i="1"/>
  <c r="F6" i="1"/>
  <c r="I6" i="1" s="1"/>
  <c r="D6" i="1"/>
  <c r="D5" i="1"/>
  <c r="K136" i="1" l="1"/>
  <c r="L136" i="1" s="1"/>
  <c r="K33" i="1"/>
  <c r="L33" i="1" s="1"/>
  <c r="K137" i="1"/>
  <c r="L137" i="1" s="1"/>
  <c r="K8" i="1"/>
  <c r="L8" i="1" s="1"/>
  <c r="K6" i="1"/>
  <c r="L6" i="1" s="1"/>
  <c r="K102" i="1"/>
  <c r="L102" i="1" s="1"/>
  <c r="K16" i="1"/>
  <c r="L16" i="1" s="1"/>
  <c r="K13" i="1"/>
  <c r="L13" i="1" s="1"/>
  <c r="K18" i="1"/>
  <c r="L18" i="1" s="1"/>
  <c r="K5" i="1"/>
  <c r="L5" i="1" s="1"/>
</calcChain>
</file>

<file path=xl/sharedStrings.xml><?xml version="1.0" encoding="utf-8"?>
<sst xmlns="http://schemas.openxmlformats.org/spreadsheetml/2006/main" count="220" uniqueCount="152">
  <si>
    <t>Kilnsea</t>
  </si>
  <si>
    <t>Pickwell (1878)</t>
  </si>
  <si>
    <t>Domesday</t>
  </si>
  <si>
    <t>from date</t>
  </si>
  <si>
    <t>to date</t>
  </si>
  <si>
    <t>locality</t>
  </si>
  <si>
    <t>total yards</t>
  </si>
  <si>
    <t>total years</t>
  </si>
  <si>
    <t>Blue Bell</t>
  </si>
  <si>
    <t>church</t>
  </si>
  <si>
    <t>parish</t>
  </si>
  <si>
    <t>Easington</t>
  </si>
  <si>
    <t>Mount Pleasant Cottage</t>
  </si>
  <si>
    <t>Dimlington</t>
  </si>
  <si>
    <t>Dimlington Farm</t>
  </si>
  <si>
    <t>Mr. Tennison‘s farmhouse</t>
  </si>
  <si>
    <t>Out Newton</t>
  </si>
  <si>
    <t>ruins of old chapel</t>
  </si>
  <si>
    <t>Holmpton</t>
  </si>
  <si>
    <t>text</t>
  </si>
  <si>
    <t>derived</t>
  </si>
  <si>
    <t>yards per annum</t>
  </si>
  <si>
    <t>metres per year</t>
  </si>
  <si>
    <t>cliff</t>
  </si>
  <si>
    <t xml:space="preserve"> loss</t>
  </si>
  <si>
    <t>equivalent</t>
  </si>
  <si>
    <t>2.5</t>
  </si>
  <si>
    <t>1.8</t>
  </si>
  <si>
    <t>5.3</t>
  </si>
  <si>
    <t>5</t>
  </si>
  <si>
    <t>1.4</t>
  </si>
  <si>
    <t>3.3</t>
  </si>
  <si>
    <t>5.1</t>
  </si>
  <si>
    <t>3</t>
  </si>
  <si>
    <t>0.8</t>
  </si>
  <si>
    <t>0.9</t>
  </si>
  <si>
    <t>3.5</t>
  </si>
  <si>
    <t>gorge (Old Hive)</t>
  </si>
  <si>
    <t>0.5</t>
  </si>
  <si>
    <t>0.3</t>
  </si>
  <si>
    <t>2</t>
  </si>
  <si>
    <t>Withernsea</t>
  </si>
  <si>
    <t>more than 3</t>
  </si>
  <si>
    <t>0.7</t>
  </si>
  <si>
    <t>2.3</t>
  </si>
  <si>
    <t>Intack Farm</t>
  </si>
  <si>
    <t>2.4</t>
  </si>
  <si>
    <t>1.1</t>
  </si>
  <si>
    <t>village, southernmost house</t>
  </si>
  <si>
    <t>6</t>
  </si>
  <si>
    <t>poor houses</t>
  </si>
  <si>
    <t>5.6</t>
  </si>
  <si>
    <t>1.15</t>
  </si>
  <si>
    <t>3.6</t>
  </si>
  <si>
    <t>distance</t>
  </si>
  <si>
    <t>from cliff</t>
  </si>
  <si>
    <t>1.2</t>
  </si>
  <si>
    <t>close to Queen’s Terrace</t>
  </si>
  <si>
    <t>4.2</t>
  </si>
  <si>
    <t>Owthorne</t>
  </si>
  <si>
    <t>at ‘from date’</t>
  </si>
  <si>
    <t>2,3</t>
  </si>
  <si>
    <t>butcher’s shop, Hull Road</t>
  </si>
  <si>
    <t>2.6</t>
  </si>
  <si>
    <t>2.2</t>
  </si>
  <si>
    <t>near chapel of ease</t>
  </si>
  <si>
    <t>road as above</t>
  </si>
  <si>
    <t>farm at Tunstall Road corner</t>
  </si>
  <si>
    <t>Waxholme</t>
  </si>
  <si>
    <t>northern farm</t>
  </si>
  <si>
    <t>1.7</t>
  </si>
  <si>
    <t>coastguard station</t>
  </si>
  <si>
    <t>coastguard station rocket shed</t>
  </si>
  <si>
    <t>Tunstall</t>
  </si>
  <si>
    <t>Seaside Lane, parallel with cliff</t>
  </si>
  <si>
    <t>1.6</t>
  </si>
  <si>
    <t>3.4</t>
  </si>
  <si>
    <t>Hilston</t>
  </si>
  <si>
    <t>Admiral Storr‘s Tower</t>
  </si>
  <si>
    <t>1</t>
  </si>
  <si>
    <t>1.66</t>
  </si>
  <si>
    <t>Grimston</t>
  </si>
  <si>
    <t>Grimston Hall</t>
  </si>
  <si>
    <t>1.3</t>
  </si>
  <si>
    <t>farmhouse (Moat Farm)</t>
  </si>
  <si>
    <t>farmhouse (Ringbrough Farm)</t>
  </si>
  <si>
    <t>Great Colden</t>
  </si>
  <si>
    <t>2.8</t>
  </si>
  <si>
    <t>nearest farmhouse to cliff</t>
  </si>
  <si>
    <t>Mappleton</t>
  </si>
  <si>
    <t>Hornsea Burton</t>
  </si>
  <si>
    <t>brick-yard cottage</t>
  </si>
  <si>
    <t>Hornsea Burton farmhouse</t>
  </si>
  <si>
    <t>Hornsea Beck</t>
  </si>
  <si>
    <t>4</t>
  </si>
  <si>
    <t>Hornsea</t>
  </si>
  <si>
    <t>2.7</t>
  </si>
  <si>
    <t>2.1</t>
  </si>
  <si>
    <t>1.5</t>
  </si>
  <si>
    <t>Stream Dyke (Mere to sea)</t>
  </si>
  <si>
    <t>northern end of Cliff Lane</t>
  </si>
  <si>
    <t>Atwick</t>
  </si>
  <si>
    <t>south end of Long Lane</t>
  </si>
  <si>
    <t>stone cross on village green</t>
  </si>
  <si>
    <t>2.25</t>
  </si>
  <si>
    <t>Skirlington</t>
  </si>
  <si>
    <t>1.9</t>
  </si>
  <si>
    <t>Skipsea</t>
  </si>
  <si>
    <t>Ulrome</t>
  </si>
  <si>
    <t>Barmston Drain</t>
  </si>
  <si>
    <t>near drain</t>
  </si>
  <si>
    <t>bridge across drain</t>
  </si>
  <si>
    <t>Barmston</t>
  </si>
  <si>
    <t>south end</t>
  </si>
  <si>
    <t>opposite site of Hartburn</t>
  </si>
  <si>
    <t>Hilderthorpe</t>
  </si>
  <si>
    <t>2,1</t>
  </si>
  <si>
    <t>Bridlington</t>
  </si>
  <si>
    <t>south of South Pier</t>
  </si>
  <si>
    <t>Colonel Rhodes’ estate</t>
  </si>
  <si>
    <t>Fort Hall</t>
  </si>
  <si>
    <t>0.4</t>
  </si>
  <si>
    <t>Sands Cut</t>
  </si>
  <si>
    <t>Sands Cottage</t>
  </si>
  <si>
    <t>more than 0.6</t>
  </si>
  <si>
    <t>possible rounding differences in metres conversion</t>
  </si>
  <si>
    <t>shaded cells contain data extracted from original text</t>
  </si>
  <si>
    <t>clear cells contain derived data</t>
  </si>
  <si>
    <t>at ‘to date’</t>
  </si>
  <si>
    <t>Ringb(o)rough</t>
  </si>
  <si>
    <t>Aldb(o)rough</t>
  </si>
  <si>
    <t>Sand-le-Mere</t>
  </si>
  <si>
    <t>old house within moat</t>
  </si>
  <si>
    <t>junction south of Marine Hotel</t>
  </si>
  <si>
    <t>nearly 2.5</t>
  </si>
  <si>
    <t>cottage in Cliff Lane (north)</t>
  </si>
  <si>
    <t>Cliff Lane (south)</t>
  </si>
  <si>
    <t>Potter’s Hill</t>
  </si>
  <si>
    <t>*</t>
  </si>
  <si>
    <t xml:space="preserve"> calculated from area loss</t>
  </si>
  <si>
    <t>See also:</t>
  </si>
  <si>
    <t>Sea Breezes farmhouse</t>
  </si>
  <si>
    <t>house lost 1785</t>
  </si>
  <si>
    <t>yards</t>
  </si>
  <si>
    <t>Dossor (1955)</t>
  </si>
  <si>
    <t>cart shed at farm</t>
  </si>
  <si>
    <t>since 1876</t>
  </si>
  <si>
    <t>(75 years)</t>
  </si>
  <si>
    <t xml:space="preserve">distances measured from same points as in Pickwell </t>
  </si>
  <si>
    <t>urbanrim.org.uk/Pickwell-data</t>
  </si>
  <si>
    <t>https://urbanrim.org.uk/data-in-detail.htm#Pickwell</t>
  </si>
  <si>
    <t>Nevill(e)s 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</si>
</sst>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1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quotePrefix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2" fillId="0" borderId="0" xfId="0" applyNumberFormat="1" applyFont="1"/>
    <xf numFmtId="2" fontId="2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2" fontId="7" fillId="0" borderId="1" xfId="0" quotePrefix="1" applyNumberFormat="1" applyFont="1" applyBorder="1" applyAlignment="1">
      <alignment horizontal="center"/>
    </xf>
    <xf numFmtId="0" fontId="1" fillId="0" borderId="0" xfId="0" quotePrefix="1" applyFont="1" applyAlignment="1">
      <alignment horizontal="left"/>
    </xf>
    <xf numFmtId="2" fontId="2" fillId="0" borderId="0" xfId="0" applyNumberFormat="1" applyFont="1" applyAlignment="1">
      <alignment horizontal="right"/>
    </xf>
    <xf numFmtId="2" fontId="7" fillId="0" borderId="1" xfId="0" applyNumberFormat="1" applyFont="1" applyBorder="1" applyAlignment="1">
      <alignment horizontal="left"/>
    </xf>
    <xf numFmtId="49" fontId="7" fillId="0" borderId="1" xfId="0" quotePrefix="1" applyNumberFormat="1" applyFont="1" applyBorder="1" applyAlignment="1">
      <alignment horizontal="right"/>
    </xf>
    <xf numFmtId="1" fontId="8" fillId="0" borderId="0" xfId="0" quotePrefix="1" applyNumberFormat="1" applyFont="1" applyAlignment="1">
      <alignment horizontal="center"/>
    </xf>
    <xf numFmtId="49" fontId="8" fillId="0" borderId="0" xfId="0" quotePrefix="1" applyNumberFormat="1" applyFont="1" applyAlignment="1">
      <alignment horizontal="center"/>
    </xf>
    <xf numFmtId="2" fontId="8" fillId="0" borderId="0" xfId="0" quotePrefix="1" applyNumberFormat="1" applyFont="1" applyAlignment="1">
      <alignment horizontal="center"/>
    </xf>
    <xf numFmtId="1" fontId="8" fillId="0" borderId="0" xfId="0" applyNumberFormat="1" applyFont="1"/>
    <xf numFmtId="49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quotePrefix="1" applyNumberFormat="1" applyFont="1" applyAlignment="1">
      <alignment horizontal="left"/>
    </xf>
    <xf numFmtId="0" fontId="2" fillId="2" borderId="0" xfId="0" applyFont="1" applyFill="1"/>
    <xf numFmtId="1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49" fontId="2" fillId="2" borderId="0" xfId="0" quotePrefix="1" applyNumberFormat="1" applyFont="1" applyFill="1" applyAlignment="1">
      <alignment horizontal="center"/>
    </xf>
    <xf numFmtId="1" fontId="7" fillId="0" borderId="1" xfId="0" quotePrefix="1" applyNumberFormat="1" applyFont="1" applyBorder="1" applyAlignment="1">
      <alignment horizontal="right"/>
    </xf>
    <xf numFmtId="1" fontId="7" fillId="0" borderId="1" xfId="0" quotePrefix="1" applyNumberFormat="1" applyFont="1" applyBorder="1" applyAlignment="1">
      <alignment horizontal="left"/>
    </xf>
    <xf numFmtId="49" fontId="2" fillId="2" borderId="0" xfId="0" applyNumberFormat="1" applyFont="1" applyFill="1"/>
    <xf numFmtId="2" fontId="2" fillId="2" borderId="0" xfId="0" applyNumberFormat="1" applyFont="1" applyFill="1"/>
    <xf numFmtId="1" fontId="7" fillId="0" borderId="0" xfId="0" quotePrefix="1" applyNumberFormat="1" applyFont="1" applyAlignment="1">
      <alignment horizontal="left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2" fontId="7" fillId="0" borderId="1" xfId="0" quotePrefix="1" applyNumberFormat="1" applyFont="1" applyBorder="1" applyAlignment="1">
      <alignment horizontal="right"/>
    </xf>
    <xf numFmtId="2" fontId="6" fillId="0" borderId="0" xfId="0" applyNumberFormat="1" applyFont="1"/>
    <xf numFmtId="0" fontId="4" fillId="3" borderId="0" xfId="0" applyFont="1" applyFill="1"/>
    <xf numFmtId="0" fontId="7" fillId="3" borderId="0" xfId="0" applyFont="1" applyFill="1" applyAlignment="1">
      <alignment horizontal="center"/>
    </xf>
    <xf numFmtId="0" fontId="8" fillId="3" borderId="0" xfId="0" applyFont="1" applyFill="1"/>
    <xf numFmtId="0" fontId="6" fillId="3" borderId="0" xfId="0" applyFont="1" applyFill="1"/>
    <xf numFmtId="0" fontId="2" fillId="3" borderId="0" xfId="0" applyFont="1" applyFill="1"/>
    <xf numFmtId="0" fontId="5" fillId="0" borderId="0" xfId="1" quotePrefix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rbanrim.org.uk/data-in-detail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2988A-DAB9-44F5-A88F-371BD0F5E3DA}">
  <dimension ref="A1:Q192"/>
  <sheetViews>
    <sheetView tabSelected="1" topLeftCell="A172" workbookViewId="0">
      <selection activeCell="A187" sqref="A187"/>
    </sheetView>
  </sheetViews>
  <sheetFormatPr defaultRowHeight="15" x14ac:dyDescent="0.25"/>
  <cols>
    <col min="1" max="1" width="28.77734375" style="4" customWidth="1"/>
    <col min="2" max="4" width="10.77734375" style="4" customWidth="1"/>
    <col min="5" max="5" width="1.77734375" style="6" customWidth="1"/>
    <col min="6" max="7" width="10.77734375" style="6" customWidth="1"/>
    <col min="8" max="8" width="1.77734375" style="6" customWidth="1"/>
    <col min="9" max="9" width="12.77734375" style="6" customWidth="1"/>
    <col min="10" max="10" width="12.77734375" style="5" customWidth="1"/>
    <col min="11" max="12" width="12.77734375" style="7" customWidth="1"/>
    <col min="13" max="13" width="1.77734375" style="4" customWidth="1"/>
    <col min="14" max="15" width="12.77734375" style="2" customWidth="1"/>
    <col min="16" max="16" width="12.77734375" style="15" customWidth="1"/>
    <col min="17" max="17" width="12.77734375" style="7" customWidth="1"/>
    <col min="18" max="16384" width="8.88671875" style="4"/>
  </cols>
  <sheetData>
    <row r="1" spans="1:17" ht="15.6" x14ac:dyDescent="0.3">
      <c r="A1" s="3" t="s">
        <v>1</v>
      </c>
      <c r="B1" s="3"/>
      <c r="C1" s="3"/>
      <c r="D1" s="3"/>
      <c r="M1" s="45"/>
      <c r="N1" s="2" t="s">
        <v>144</v>
      </c>
    </row>
    <row r="2" spans="1:17" s="11" customFormat="1" thickBot="1" x14ac:dyDescent="0.35">
      <c r="A2" s="11" t="s">
        <v>5</v>
      </c>
      <c r="B2" s="11" t="s">
        <v>3</v>
      </c>
      <c r="C2" s="11" t="s">
        <v>4</v>
      </c>
      <c r="D2" s="12" t="s">
        <v>7</v>
      </c>
      <c r="E2" s="39"/>
      <c r="F2" s="35" t="s">
        <v>54</v>
      </c>
      <c r="G2" s="36" t="s">
        <v>55</v>
      </c>
      <c r="H2" s="39"/>
      <c r="I2" s="13"/>
      <c r="J2" s="22" t="s">
        <v>23</v>
      </c>
      <c r="K2" s="21" t="s">
        <v>24</v>
      </c>
      <c r="L2" s="18"/>
      <c r="M2" s="46"/>
      <c r="N2" s="35" t="s">
        <v>54</v>
      </c>
      <c r="O2" s="36" t="s">
        <v>55</v>
      </c>
      <c r="P2" s="43" t="s">
        <v>23</v>
      </c>
      <c r="Q2" s="21" t="s">
        <v>24</v>
      </c>
    </row>
    <row r="3" spans="1:17" x14ac:dyDescent="0.25">
      <c r="D3" s="9"/>
      <c r="E3" s="23"/>
      <c r="F3" s="23" t="s">
        <v>60</v>
      </c>
      <c r="G3" s="23" t="s">
        <v>128</v>
      </c>
      <c r="H3" s="23"/>
      <c r="I3" s="23" t="s">
        <v>6</v>
      </c>
      <c r="J3" s="24" t="s">
        <v>21</v>
      </c>
      <c r="K3" s="25" t="s">
        <v>21</v>
      </c>
      <c r="L3" s="25" t="s">
        <v>22</v>
      </c>
      <c r="M3" s="45"/>
      <c r="N3" s="41">
        <v>1951</v>
      </c>
      <c r="O3" s="42" t="s">
        <v>146</v>
      </c>
      <c r="P3" s="25" t="s">
        <v>21</v>
      </c>
      <c r="Q3" s="25" t="s">
        <v>22</v>
      </c>
    </row>
    <row r="4" spans="1:17" x14ac:dyDescent="0.25">
      <c r="A4" s="1" t="s">
        <v>0</v>
      </c>
      <c r="I4" s="26"/>
      <c r="J4" s="27" t="s">
        <v>19</v>
      </c>
      <c r="K4" s="28" t="s">
        <v>20</v>
      </c>
      <c r="L4" s="25" t="s">
        <v>25</v>
      </c>
      <c r="M4" s="45"/>
      <c r="N4" s="41" t="s">
        <v>143</v>
      </c>
      <c r="O4" s="41" t="s">
        <v>143</v>
      </c>
      <c r="P4" s="28" t="s">
        <v>147</v>
      </c>
    </row>
    <row r="5" spans="1:17" ht="15" customHeight="1" x14ac:dyDescent="0.25">
      <c r="A5" s="17" t="s">
        <v>2</v>
      </c>
      <c r="B5" s="31">
        <v>1080</v>
      </c>
      <c r="C5" s="31">
        <v>1852</v>
      </c>
      <c r="D5" s="31">
        <f>C5-B5</f>
        <v>772</v>
      </c>
      <c r="E5" s="14"/>
      <c r="F5" s="14"/>
      <c r="G5" s="14"/>
      <c r="H5" s="40" t="s">
        <v>138</v>
      </c>
      <c r="I5" s="32">
        <v>1950</v>
      </c>
      <c r="J5" s="33" t="s">
        <v>26</v>
      </c>
      <c r="K5" s="15">
        <f>I5/D5</f>
        <v>2.5259067357512954</v>
      </c>
      <c r="L5" s="15">
        <f>K5/1.0936</f>
        <v>2.3097172053322015</v>
      </c>
      <c r="M5" s="45"/>
    </row>
    <row r="6" spans="1:17" x14ac:dyDescent="0.25">
      <c r="A6" s="10" t="s">
        <v>9</v>
      </c>
      <c r="B6" s="31">
        <v>1766</v>
      </c>
      <c r="C6" s="31">
        <v>1833</v>
      </c>
      <c r="D6" s="31">
        <f>C6-B6</f>
        <v>67</v>
      </c>
      <c r="E6" s="14"/>
      <c r="F6" s="14">
        <f>95+30</f>
        <v>125</v>
      </c>
      <c r="G6" s="32">
        <v>4</v>
      </c>
      <c r="H6" s="14"/>
      <c r="I6" s="14">
        <f>F6-G6</f>
        <v>121</v>
      </c>
      <c r="J6" s="34" t="s">
        <v>27</v>
      </c>
      <c r="K6" s="15">
        <f>I6/D6</f>
        <v>1.8059701492537314</v>
      </c>
      <c r="L6" s="15">
        <f>K6/1.0936</f>
        <v>1.6513991854917078</v>
      </c>
      <c r="M6" s="47"/>
    </row>
    <row r="7" spans="1:17" x14ac:dyDescent="0.25">
      <c r="A7" s="2"/>
      <c r="B7" s="31">
        <v>1833</v>
      </c>
      <c r="C7" s="31">
        <v>1847</v>
      </c>
      <c r="D7" s="2">
        <f>C7-B7</f>
        <v>14</v>
      </c>
      <c r="E7" s="14"/>
      <c r="F7" s="14"/>
      <c r="G7" s="14"/>
      <c r="H7" s="14"/>
      <c r="I7" s="14"/>
      <c r="J7" s="33" t="s">
        <v>29</v>
      </c>
      <c r="K7" s="15">
        <v>5</v>
      </c>
      <c r="L7" s="15">
        <f>K7/1.0936</f>
        <v>4.5720555961960505</v>
      </c>
      <c r="M7" s="47"/>
    </row>
    <row r="8" spans="1:17" s="8" customFormat="1" ht="13.8" x14ac:dyDescent="0.25">
      <c r="A8" s="2" t="s">
        <v>8</v>
      </c>
      <c r="B8" s="31">
        <v>1847</v>
      </c>
      <c r="C8" s="31">
        <v>1876</v>
      </c>
      <c r="D8" s="2">
        <f>C8-B8</f>
        <v>29</v>
      </c>
      <c r="E8" s="14"/>
      <c r="F8" s="32">
        <v>534</v>
      </c>
      <c r="G8" s="32">
        <v>392</v>
      </c>
      <c r="H8" s="14"/>
      <c r="I8" s="14">
        <f>F8-G8</f>
        <v>142</v>
      </c>
      <c r="J8" s="33" t="s">
        <v>29</v>
      </c>
      <c r="K8" s="15">
        <f>I8/D8</f>
        <v>4.8965517241379306</v>
      </c>
      <c r="L8" s="15">
        <f>K8/1.0936</f>
        <v>4.4774613424816483</v>
      </c>
      <c r="M8" s="47"/>
      <c r="N8" s="2">
        <v>263</v>
      </c>
      <c r="O8" s="14">
        <f>G8-N8</f>
        <v>129</v>
      </c>
      <c r="P8" s="15">
        <f>O8/(1951-1876)</f>
        <v>1.72</v>
      </c>
      <c r="Q8" s="15">
        <f>P8/1.0936</f>
        <v>1.5727871250914411</v>
      </c>
    </row>
    <row r="9" spans="1:17" s="8" customFormat="1" ht="13.8" x14ac:dyDescent="0.25">
      <c r="A9" s="10" t="s">
        <v>15</v>
      </c>
      <c r="B9" s="31">
        <v>1840</v>
      </c>
      <c r="C9" s="2">
        <v>1876</v>
      </c>
      <c r="D9" s="2">
        <f t="shared" ref="D9:D10" si="0">C9-B9</f>
        <v>36</v>
      </c>
      <c r="E9" s="14"/>
      <c r="F9" s="14"/>
      <c r="G9" s="32">
        <v>242</v>
      </c>
      <c r="H9" s="14"/>
      <c r="I9" s="14"/>
      <c r="J9" s="33" t="s">
        <v>28</v>
      </c>
      <c r="K9" s="15">
        <v>5.3</v>
      </c>
      <c r="L9" s="15">
        <f>K9/1.0936</f>
        <v>4.8463789319678128</v>
      </c>
      <c r="M9" s="48"/>
      <c r="N9" s="2"/>
      <c r="O9" s="2"/>
      <c r="P9" s="15"/>
      <c r="Q9" s="44"/>
    </row>
    <row r="10" spans="1:17" s="8" customFormat="1" ht="13.8" x14ac:dyDescent="0.25">
      <c r="A10" s="2" t="s">
        <v>10</v>
      </c>
      <c r="B10" s="31">
        <v>1818</v>
      </c>
      <c r="C10" s="2">
        <v>1876</v>
      </c>
      <c r="D10" s="2">
        <f t="shared" si="0"/>
        <v>58</v>
      </c>
      <c r="E10" s="14"/>
      <c r="F10" s="14"/>
      <c r="G10" s="14"/>
      <c r="H10" s="14"/>
      <c r="I10" s="14"/>
      <c r="J10" s="16"/>
      <c r="K10" s="15"/>
      <c r="L10" s="15"/>
      <c r="M10" s="48"/>
      <c r="N10" s="2"/>
      <c r="O10" s="2"/>
      <c r="P10" s="15"/>
      <c r="Q10" s="44"/>
    </row>
    <row r="11" spans="1:17" s="8" customFormat="1" ht="13.8" x14ac:dyDescent="0.25">
      <c r="A11" s="2"/>
      <c r="B11" s="2"/>
      <c r="C11" s="2"/>
      <c r="D11" s="2"/>
      <c r="E11" s="14"/>
      <c r="F11" s="14"/>
      <c r="G11" s="14"/>
      <c r="H11" s="14"/>
      <c r="I11" s="14"/>
      <c r="J11" s="16"/>
      <c r="K11" s="15"/>
      <c r="L11" s="15"/>
      <c r="M11" s="48"/>
      <c r="N11" s="2"/>
      <c r="O11" s="2"/>
      <c r="P11" s="15"/>
      <c r="Q11" s="44"/>
    </row>
    <row r="12" spans="1:17" s="8" customFormat="1" ht="13.8" x14ac:dyDescent="0.25">
      <c r="A12" s="1" t="s">
        <v>11</v>
      </c>
      <c r="B12" s="2"/>
      <c r="C12" s="2"/>
      <c r="D12" s="2"/>
      <c r="E12" s="14"/>
      <c r="F12" s="14"/>
      <c r="G12" s="14"/>
      <c r="H12" s="14"/>
      <c r="I12" s="14"/>
      <c r="J12" s="16"/>
      <c r="K12" s="15"/>
      <c r="L12" s="15"/>
      <c r="M12" s="48"/>
      <c r="N12" s="2"/>
      <c r="O12" s="2"/>
      <c r="P12" s="15"/>
      <c r="Q12" s="44"/>
    </row>
    <row r="13" spans="1:17" s="8" customFormat="1" ht="13.8" x14ac:dyDescent="0.25">
      <c r="A13" s="10" t="s">
        <v>12</v>
      </c>
      <c r="B13" s="31">
        <v>1771</v>
      </c>
      <c r="C13" s="31">
        <v>1876</v>
      </c>
      <c r="D13" s="2">
        <f t="shared" ref="D13:D18" si="1">C13-B13</f>
        <v>105</v>
      </c>
      <c r="E13" s="14"/>
      <c r="F13" s="32">
        <v>880</v>
      </c>
      <c r="G13" s="32">
        <v>616</v>
      </c>
      <c r="H13" s="14"/>
      <c r="I13" s="14">
        <f>F13-G13</f>
        <v>264</v>
      </c>
      <c r="J13" s="16"/>
      <c r="K13" s="15">
        <f>I13/D13</f>
        <v>2.5142857142857142</v>
      </c>
      <c r="L13" s="15">
        <f>K13/1.0936</f>
        <v>2.2990908140871564</v>
      </c>
      <c r="M13" s="48"/>
      <c r="N13" s="2"/>
      <c r="O13" s="2"/>
      <c r="P13" s="15"/>
      <c r="Q13" s="44"/>
    </row>
    <row r="14" spans="1:17" s="8" customFormat="1" ht="13.8" x14ac:dyDescent="0.25">
      <c r="A14" s="2"/>
      <c r="B14" s="2">
        <v>1771</v>
      </c>
      <c r="C14" s="31">
        <v>1852</v>
      </c>
      <c r="D14" s="2">
        <f t="shared" si="1"/>
        <v>81</v>
      </c>
      <c r="E14" s="14"/>
      <c r="F14" s="14"/>
      <c r="G14" s="14"/>
      <c r="H14" s="14"/>
      <c r="I14" s="14"/>
      <c r="J14" s="33" t="s">
        <v>27</v>
      </c>
      <c r="K14" s="15">
        <v>1.8</v>
      </c>
      <c r="L14" s="15">
        <f t="shared" ref="L14:L18" si="2">K14/1.0936</f>
        <v>1.645940014630578</v>
      </c>
      <c r="M14" s="48"/>
      <c r="N14" s="2"/>
      <c r="O14" s="2"/>
      <c r="P14" s="15"/>
      <c r="Q14" s="44"/>
    </row>
    <row r="15" spans="1:17" s="8" customFormat="1" ht="13.8" x14ac:dyDescent="0.25">
      <c r="A15" s="2"/>
      <c r="B15" s="31">
        <v>1852</v>
      </c>
      <c r="C15" s="31">
        <v>1876</v>
      </c>
      <c r="D15" s="2">
        <f t="shared" si="1"/>
        <v>24</v>
      </c>
      <c r="E15" s="14"/>
      <c r="F15" s="14"/>
      <c r="G15" s="14"/>
      <c r="H15" s="14"/>
      <c r="I15" s="14"/>
      <c r="J15" s="33" t="s">
        <v>29</v>
      </c>
      <c r="K15" s="15">
        <v>5</v>
      </c>
      <c r="L15" s="15">
        <f t="shared" si="2"/>
        <v>4.5720555961960505</v>
      </c>
      <c r="M15" s="48"/>
      <c r="N15" s="2"/>
      <c r="O15" s="2"/>
      <c r="P15" s="15"/>
      <c r="Q15" s="44"/>
    </row>
    <row r="16" spans="1:17" s="8" customFormat="1" ht="13.8" x14ac:dyDescent="0.25">
      <c r="A16" s="2" t="s">
        <v>9</v>
      </c>
      <c r="B16" s="31">
        <v>1771</v>
      </c>
      <c r="C16" s="31">
        <v>1833</v>
      </c>
      <c r="D16" s="2">
        <f t="shared" si="1"/>
        <v>62</v>
      </c>
      <c r="E16" s="14"/>
      <c r="F16" s="32">
        <v>1056</v>
      </c>
      <c r="G16" s="32">
        <v>968</v>
      </c>
      <c r="H16" s="14"/>
      <c r="I16" s="14">
        <f>F16-G16</f>
        <v>88</v>
      </c>
      <c r="J16" s="33" t="s">
        <v>30</v>
      </c>
      <c r="K16" s="15">
        <f>I16/D16</f>
        <v>1.4193548387096775</v>
      </c>
      <c r="L16" s="15">
        <f t="shared" si="2"/>
        <v>1.2978738466621047</v>
      </c>
      <c r="M16" s="48"/>
      <c r="N16" s="2"/>
      <c r="O16" s="2"/>
      <c r="P16" s="15"/>
      <c r="Q16" s="44"/>
    </row>
    <row r="17" spans="1:17" s="8" customFormat="1" ht="13.8" x14ac:dyDescent="0.25">
      <c r="A17" s="2"/>
      <c r="B17" s="31">
        <v>1833</v>
      </c>
      <c r="C17" s="31">
        <v>1852</v>
      </c>
      <c r="D17" s="2">
        <f t="shared" si="1"/>
        <v>19</v>
      </c>
      <c r="E17" s="14"/>
      <c r="F17" s="14">
        <v>968</v>
      </c>
      <c r="G17" s="14">
        <v>941.4</v>
      </c>
      <c r="H17" s="14"/>
      <c r="I17" s="14">
        <f>F17-G17</f>
        <v>26.600000000000023</v>
      </c>
      <c r="J17" s="33" t="s">
        <v>30</v>
      </c>
      <c r="K17" s="15">
        <v>1.4</v>
      </c>
      <c r="L17" s="15">
        <f t="shared" si="2"/>
        <v>1.280175566934894</v>
      </c>
      <c r="M17" s="48"/>
      <c r="N17" s="2"/>
      <c r="O17" s="2"/>
      <c r="P17" s="15"/>
      <c r="Q17" s="44"/>
    </row>
    <row r="18" spans="1:17" s="8" customFormat="1" ht="13.8" x14ac:dyDescent="0.25">
      <c r="A18" s="2"/>
      <c r="B18" s="2">
        <v>1852</v>
      </c>
      <c r="C18" s="31">
        <v>1876</v>
      </c>
      <c r="D18" s="2">
        <f t="shared" si="1"/>
        <v>24</v>
      </c>
      <c r="E18" s="14"/>
      <c r="F18" s="14">
        <v>941.4</v>
      </c>
      <c r="G18" s="32">
        <v>861</v>
      </c>
      <c r="H18" s="14"/>
      <c r="I18" s="14">
        <f>F18-G18</f>
        <v>80.399999999999977</v>
      </c>
      <c r="J18" s="33" t="s">
        <v>31</v>
      </c>
      <c r="K18" s="15">
        <f>I18/D18</f>
        <v>3.3499999999999992</v>
      </c>
      <c r="L18" s="15">
        <f t="shared" si="2"/>
        <v>3.0632772494513527</v>
      </c>
      <c r="M18" s="48"/>
      <c r="N18" s="2"/>
      <c r="O18" s="2"/>
      <c r="P18" s="15"/>
      <c r="Q18" s="44"/>
    </row>
    <row r="19" spans="1:17" s="8" customFormat="1" ht="13.8" x14ac:dyDescent="0.25">
      <c r="A19" s="2"/>
      <c r="B19" s="2"/>
      <c r="C19" s="2"/>
      <c r="D19" s="2"/>
      <c r="E19" s="14"/>
      <c r="F19" s="14"/>
      <c r="G19" s="14"/>
      <c r="H19" s="14"/>
      <c r="I19" s="14"/>
      <c r="J19" s="16"/>
      <c r="K19" s="15"/>
      <c r="L19" s="15"/>
      <c r="M19" s="48"/>
      <c r="N19" s="2"/>
      <c r="O19" s="2"/>
      <c r="P19" s="15"/>
      <c r="Q19" s="44"/>
    </row>
    <row r="20" spans="1:17" s="8" customFormat="1" ht="13.8" x14ac:dyDescent="0.25">
      <c r="A20" s="1" t="s">
        <v>13</v>
      </c>
      <c r="B20" s="2"/>
      <c r="C20" s="2"/>
      <c r="D20" s="2"/>
      <c r="E20" s="14"/>
      <c r="F20" s="14"/>
      <c r="G20" s="14"/>
      <c r="H20" s="14"/>
      <c r="I20" s="14"/>
      <c r="J20" s="16"/>
      <c r="K20" s="15"/>
      <c r="L20" s="15"/>
      <c r="M20" s="48"/>
      <c r="N20" s="2"/>
      <c r="O20" s="2"/>
      <c r="P20" s="15"/>
      <c r="Q20" s="44"/>
    </row>
    <row r="21" spans="1:17" s="8" customFormat="1" ht="13.8" x14ac:dyDescent="0.25">
      <c r="A21" s="10" t="s">
        <v>14</v>
      </c>
      <c r="B21" s="31">
        <v>1771</v>
      </c>
      <c r="C21" s="31">
        <v>1852</v>
      </c>
      <c r="D21" s="2">
        <f t="shared" ref="D21" si="3">C21-B21</f>
        <v>81</v>
      </c>
      <c r="F21" s="14"/>
      <c r="I21" s="14">
        <v>5.0999999999999996</v>
      </c>
      <c r="J21" s="33" t="s">
        <v>27</v>
      </c>
      <c r="K21" s="15">
        <v>1.8</v>
      </c>
      <c r="L21" s="15">
        <f t="shared" ref="L21" si="4">K21/1.0936</f>
        <v>1.645940014630578</v>
      </c>
      <c r="M21" s="48"/>
      <c r="N21" s="2"/>
      <c r="O21" s="2"/>
      <c r="P21" s="15"/>
      <c r="Q21" s="44"/>
    </row>
    <row r="22" spans="1:17" s="8" customFormat="1" ht="13.8" x14ac:dyDescent="0.25">
      <c r="A22" s="2"/>
      <c r="B22" s="2"/>
      <c r="C22" s="31">
        <v>1876</v>
      </c>
      <c r="D22" s="2"/>
      <c r="E22" s="14"/>
      <c r="F22" s="14"/>
      <c r="G22" s="32">
        <v>194</v>
      </c>
      <c r="H22" s="14"/>
      <c r="I22" s="14"/>
      <c r="J22" s="33" t="s">
        <v>32</v>
      </c>
      <c r="K22" s="15"/>
      <c r="L22" s="15"/>
      <c r="M22" s="48"/>
      <c r="N22" s="2">
        <v>7</v>
      </c>
      <c r="O22" s="14">
        <f>G22-N22</f>
        <v>187</v>
      </c>
      <c r="P22" s="15">
        <f>O22/(1951-1876)</f>
        <v>2.4933333333333332</v>
      </c>
      <c r="Q22" s="15">
        <f>P22/1.0936</f>
        <v>2.2799317239697636</v>
      </c>
    </row>
    <row r="23" spans="1:17" s="8" customFormat="1" ht="13.8" x14ac:dyDescent="0.25">
      <c r="A23" s="2"/>
      <c r="B23" s="2"/>
      <c r="C23" s="2"/>
      <c r="D23" s="2"/>
      <c r="E23" s="14"/>
      <c r="F23" s="14"/>
      <c r="G23" s="14"/>
      <c r="H23" s="14"/>
      <c r="I23" s="14"/>
      <c r="J23" s="29"/>
      <c r="K23" s="15"/>
      <c r="L23" s="15"/>
      <c r="M23" s="48"/>
      <c r="N23" s="2"/>
      <c r="O23" s="2"/>
      <c r="P23" s="15"/>
      <c r="Q23" s="44"/>
    </row>
    <row r="24" spans="1:17" s="8" customFormat="1" ht="13.8" x14ac:dyDescent="0.25">
      <c r="A24" s="1" t="s">
        <v>16</v>
      </c>
      <c r="B24" s="2"/>
      <c r="C24" s="2"/>
      <c r="D24" s="2"/>
      <c r="E24" s="14"/>
      <c r="F24" s="14"/>
      <c r="G24" s="14"/>
      <c r="H24" s="14"/>
      <c r="I24" s="14"/>
      <c r="J24" s="29"/>
      <c r="K24" s="15"/>
      <c r="L24" s="15"/>
      <c r="M24" s="48"/>
      <c r="N24" s="2"/>
      <c r="O24" s="2"/>
      <c r="P24" s="15"/>
      <c r="Q24" s="44"/>
    </row>
    <row r="25" spans="1:17" s="8" customFormat="1" ht="13.8" x14ac:dyDescent="0.25">
      <c r="A25" s="10" t="s">
        <v>17</v>
      </c>
      <c r="B25" s="31">
        <v>1771</v>
      </c>
      <c r="C25" s="31">
        <v>1852</v>
      </c>
      <c r="D25" s="2">
        <f t="shared" ref="D25:D30" si="5">C25-B25</f>
        <v>81</v>
      </c>
      <c r="E25" s="14"/>
      <c r="F25" s="14"/>
      <c r="G25" s="14"/>
      <c r="H25" s="14"/>
      <c r="I25" s="14"/>
      <c r="J25" s="34" t="s">
        <v>34</v>
      </c>
      <c r="K25" s="15">
        <v>0.8</v>
      </c>
      <c r="L25" s="15">
        <f t="shared" ref="L25:L30" si="6">K25/1.0936</f>
        <v>0.73152889539136812</v>
      </c>
      <c r="M25" s="48"/>
      <c r="N25" s="2"/>
      <c r="O25" s="2"/>
      <c r="P25" s="15"/>
      <c r="Q25" s="44"/>
    </row>
    <row r="26" spans="1:17" s="8" customFormat="1" ht="13.8" x14ac:dyDescent="0.25">
      <c r="A26" s="2"/>
      <c r="B26" s="31">
        <v>1852</v>
      </c>
      <c r="C26" s="31">
        <v>1876</v>
      </c>
      <c r="D26" s="2">
        <f t="shared" si="5"/>
        <v>24</v>
      </c>
      <c r="E26" s="14"/>
      <c r="F26" s="14"/>
      <c r="G26" s="32">
        <v>60</v>
      </c>
      <c r="H26" s="14"/>
      <c r="I26" s="14"/>
      <c r="J26" s="33" t="s">
        <v>33</v>
      </c>
      <c r="K26" s="15">
        <v>3</v>
      </c>
      <c r="L26" s="15">
        <f t="shared" si="6"/>
        <v>2.7432333577176302</v>
      </c>
      <c r="M26" s="48"/>
      <c r="N26" s="2"/>
      <c r="O26" s="2"/>
      <c r="P26" s="15"/>
      <c r="Q26" s="44"/>
    </row>
    <row r="27" spans="1:17" s="8" customFormat="1" ht="13.8" x14ac:dyDescent="0.25">
      <c r="A27" s="2" t="s">
        <v>145</v>
      </c>
      <c r="B27" s="2"/>
      <c r="C27" s="31">
        <v>1876</v>
      </c>
      <c r="D27" s="2"/>
      <c r="E27" s="14"/>
      <c r="F27" s="14"/>
      <c r="G27" s="32">
        <v>184</v>
      </c>
      <c r="H27" s="14"/>
      <c r="I27" s="14"/>
      <c r="J27" s="29"/>
      <c r="K27" s="15"/>
      <c r="L27" s="15"/>
      <c r="M27" s="48"/>
      <c r="N27" s="2">
        <v>71</v>
      </c>
      <c r="O27" s="14">
        <f>G27-N27</f>
        <v>113</v>
      </c>
      <c r="P27" s="15">
        <f>O27/(1951-1876)</f>
        <v>1.5066666666666666</v>
      </c>
      <c r="Q27" s="15">
        <f>P27/1.0936</f>
        <v>1.3777127529870763</v>
      </c>
    </row>
    <row r="28" spans="1:17" s="8" customFormat="1" ht="13.8" x14ac:dyDescent="0.25">
      <c r="A28" s="2"/>
      <c r="B28" s="2"/>
      <c r="C28" s="2"/>
      <c r="D28" s="2"/>
      <c r="E28" s="14"/>
      <c r="F28" s="14"/>
      <c r="G28" s="14"/>
      <c r="H28" s="14"/>
      <c r="I28" s="14"/>
      <c r="J28" s="16"/>
      <c r="K28" s="15"/>
      <c r="L28" s="15"/>
      <c r="M28" s="48"/>
      <c r="N28" s="2"/>
      <c r="O28" s="2"/>
      <c r="P28" s="15"/>
      <c r="Q28" s="44"/>
    </row>
    <row r="29" spans="1:17" s="8" customFormat="1" ht="13.8" x14ac:dyDescent="0.25">
      <c r="A29" s="19" t="s">
        <v>37</v>
      </c>
      <c r="B29" s="31">
        <v>1802</v>
      </c>
      <c r="C29" s="31">
        <v>1852</v>
      </c>
      <c r="D29" s="2">
        <f t="shared" si="5"/>
        <v>50</v>
      </c>
      <c r="E29" s="14"/>
      <c r="F29" s="14"/>
      <c r="G29" s="14"/>
      <c r="H29" s="14"/>
      <c r="I29" s="14"/>
      <c r="J29" s="33" t="s">
        <v>35</v>
      </c>
      <c r="K29" s="15">
        <v>0.9</v>
      </c>
      <c r="L29" s="15">
        <f t="shared" si="6"/>
        <v>0.82297000731528902</v>
      </c>
      <c r="M29" s="48"/>
      <c r="N29" s="2"/>
      <c r="O29" s="2"/>
      <c r="P29" s="15"/>
      <c r="Q29" s="44"/>
    </row>
    <row r="30" spans="1:17" s="8" customFormat="1" ht="13.8" x14ac:dyDescent="0.25">
      <c r="A30" s="2"/>
      <c r="B30" s="31">
        <v>1852</v>
      </c>
      <c r="C30" s="31">
        <v>1876</v>
      </c>
      <c r="D30" s="2">
        <f t="shared" si="5"/>
        <v>24</v>
      </c>
      <c r="E30" s="14"/>
      <c r="F30" s="14"/>
      <c r="G30" s="14"/>
      <c r="H30" s="14"/>
      <c r="I30" s="14"/>
      <c r="J30" s="33" t="s">
        <v>36</v>
      </c>
      <c r="K30" s="15">
        <v>3.5</v>
      </c>
      <c r="L30" s="15">
        <f t="shared" si="6"/>
        <v>3.2004389173372352</v>
      </c>
      <c r="M30" s="48"/>
      <c r="N30" s="2"/>
      <c r="O30" s="2"/>
      <c r="P30" s="15"/>
      <c r="Q30" s="44"/>
    </row>
    <row r="31" spans="1:17" s="8" customFormat="1" ht="13.8" x14ac:dyDescent="0.25">
      <c r="A31" s="2"/>
      <c r="B31" s="2"/>
      <c r="C31" s="2"/>
      <c r="D31" s="2"/>
      <c r="E31" s="14"/>
      <c r="F31" s="14"/>
      <c r="G31" s="14"/>
      <c r="H31" s="14"/>
      <c r="I31" s="14"/>
      <c r="J31" s="16"/>
      <c r="K31" s="15"/>
      <c r="L31" s="15"/>
      <c r="M31" s="48"/>
      <c r="N31" s="2"/>
      <c r="O31" s="2"/>
      <c r="P31" s="15"/>
      <c r="Q31" s="44"/>
    </row>
    <row r="32" spans="1:17" s="8" customFormat="1" ht="13.8" x14ac:dyDescent="0.25">
      <c r="A32" s="1" t="s">
        <v>18</v>
      </c>
      <c r="B32" s="2"/>
      <c r="C32" s="2"/>
      <c r="D32" s="2"/>
      <c r="E32" s="14"/>
      <c r="F32" s="14"/>
      <c r="G32" s="14"/>
      <c r="H32" s="14"/>
      <c r="I32" s="14"/>
      <c r="J32" s="16"/>
      <c r="K32" s="15"/>
      <c r="L32" s="15"/>
      <c r="M32" s="48"/>
      <c r="N32" s="2"/>
      <c r="O32" s="2"/>
      <c r="P32" s="15"/>
      <c r="Q32" s="44"/>
    </row>
    <row r="33" spans="1:17" s="8" customFormat="1" ht="13.8" x14ac:dyDescent="0.25">
      <c r="A33" s="2" t="s">
        <v>9</v>
      </c>
      <c r="B33" s="31">
        <v>1786</v>
      </c>
      <c r="C33" s="31">
        <v>1876</v>
      </c>
      <c r="D33" s="2">
        <f t="shared" ref="D33" si="7">C33-B33</f>
        <v>90</v>
      </c>
      <c r="E33" s="14"/>
      <c r="F33" s="32">
        <v>1200</v>
      </c>
      <c r="G33" s="32">
        <v>1050</v>
      </c>
      <c r="H33" s="14"/>
      <c r="I33" s="14">
        <f>F33-G33</f>
        <v>150</v>
      </c>
      <c r="J33" s="29"/>
      <c r="K33" s="15">
        <f>I33/D33</f>
        <v>1.6666666666666667</v>
      </c>
      <c r="L33" s="15">
        <f t="shared" ref="L33:L36" si="8">K33/1.0936</f>
        <v>1.5240185320653501</v>
      </c>
      <c r="M33" s="48"/>
      <c r="N33" s="2"/>
      <c r="O33" s="2"/>
      <c r="P33" s="15"/>
      <c r="Q33" s="44"/>
    </row>
    <row r="34" spans="1:17" s="8" customFormat="1" ht="13.8" x14ac:dyDescent="0.25">
      <c r="A34" s="2"/>
      <c r="B34" s="31">
        <v>1786</v>
      </c>
      <c r="C34" s="31">
        <v>1802</v>
      </c>
      <c r="D34" s="2"/>
      <c r="E34" s="14"/>
      <c r="F34" s="14"/>
      <c r="G34" s="14"/>
      <c r="H34" s="14"/>
      <c r="I34" s="14"/>
      <c r="J34" s="33" t="s">
        <v>38</v>
      </c>
      <c r="K34" s="15">
        <v>0.5</v>
      </c>
      <c r="L34" s="15">
        <f t="shared" si="8"/>
        <v>0.45720555961960502</v>
      </c>
      <c r="M34" s="48"/>
      <c r="N34" s="2"/>
      <c r="O34" s="2"/>
      <c r="P34" s="15"/>
      <c r="Q34" s="44"/>
    </row>
    <row r="35" spans="1:17" s="8" customFormat="1" ht="13.8" x14ac:dyDescent="0.25">
      <c r="A35" s="2"/>
      <c r="B35" s="31">
        <v>1802</v>
      </c>
      <c r="C35" s="31">
        <v>1833</v>
      </c>
      <c r="D35" s="2"/>
      <c r="E35" s="14"/>
      <c r="F35" s="14"/>
      <c r="G35" s="14"/>
      <c r="H35" s="14"/>
      <c r="I35" s="14"/>
      <c r="J35" s="33" t="s">
        <v>40</v>
      </c>
      <c r="K35" s="15">
        <v>2</v>
      </c>
      <c r="L35" s="15">
        <f t="shared" si="8"/>
        <v>1.8288222384784201</v>
      </c>
      <c r="M35" s="48"/>
      <c r="N35" s="2"/>
      <c r="O35" s="2"/>
      <c r="P35" s="15"/>
      <c r="Q35" s="44"/>
    </row>
    <row r="36" spans="1:17" s="8" customFormat="1" ht="13.8" x14ac:dyDescent="0.25">
      <c r="A36" s="2"/>
      <c r="B36" s="2">
        <v>1833</v>
      </c>
      <c r="C36" s="31">
        <v>1852</v>
      </c>
      <c r="D36" s="2"/>
      <c r="E36" s="14"/>
      <c r="F36" s="14"/>
      <c r="G36" s="14"/>
      <c r="H36" s="14"/>
      <c r="I36" s="14"/>
      <c r="J36" s="33" t="s">
        <v>39</v>
      </c>
      <c r="K36" s="15">
        <v>0.3</v>
      </c>
      <c r="L36" s="15">
        <f t="shared" si="8"/>
        <v>0.27432333577176299</v>
      </c>
      <c r="M36" s="48"/>
      <c r="N36" s="2"/>
      <c r="O36" s="2"/>
      <c r="P36" s="15"/>
      <c r="Q36" s="44"/>
    </row>
    <row r="37" spans="1:17" s="8" customFormat="1" ht="13.8" x14ac:dyDescent="0.25">
      <c r="A37" s="2"/>
      <c r="B37" s="2">
        <v>1852</v>
      </c>
      <c r="C37" s="31">
        <v>1876</v>
      </c>
      <c r="D37" s="2"/>
      <c r="E37" s="14"/>
      <c r="F37" s="14"/>
      <c r="G37" s="14"/>
      <c r="H37" s="14"/>
      <c r="I37" s="14"/>
      <c r="J37" s="33" t="s">
        <v>42</v>
      </c>
      <c r="K37" s="20"/>
      <c r="L37" s="15"/>
      <c r="M37" s="48"/>
      <c r="N37" s="2"/>
      <c r="O37" s="2"/>
      <c r="P37" s="15"/>
      <c r="Q37" s="44"/>
    </row>
    <row r="38" spans="1:17" s="8" customFormat="1" ht="13.8" x14ac:dyDescent="0.25">
      <c r="A38" s="2"/>
      <c r="B38" s="2"/>
      <c r="C38" s="2"/>
      <c r="D38" s="2"/>
      <c r="E38" s="14"/>
      <c r="F38" s="14"/>
      <c r="G38" s="14"/>
      <c r="H38" s="14"/>
      <c r="I38" s="14"/>
      <c r="J38" s="16"/>
      <c r="K38" s="15"/>
      <c r="L38" s="15"/>
      <c r="M38" s="48"/>
      <c r="N38" s="2"/>
      <c r="O38" s="2"/>
      <c r="P38" s="15"/>
      <c r="Q38" s="44"/>
    </row>
    <row r="39" spans="1:17" s="8" customFormat="1" ht="13.8" x14ac:dyDescent="0.25">
      <c r="A39" s="1" t="s">
        <v>41</v>
      </c>
      <c r="B39" s="2"/>
      <c r="C39" s="2"/>
      <c r="D39" s="2"/>
      <c r="E39" s="14"/>
      <c r="F39" s="14"/>
      <c r="G39" s="14"/>
      <c r="H39" s="14"/>
      <c r="I39" s="14"/>
      <c r="K39" s="15"/>
      <c r="L39" s="15"/>
      <c r="M39" s="48"/>
      <c r="N39" s="2"/>
      <c r="O39" s="2"/>
      <c r="P39" s="15"/>
      <c r="Q39" s="44"/>
    </row>
    <row r="40" spans="1:17" s="8" customFormat="1" ht="13.8" x14ac:dyDescent="0.25">
      <c r="A40" s="10" t="s">
        <v>151</v>
      </c>
      <c r="B40" s="31">
        <v>1794</v>
      </c>
      <c r="C40" s="31">
        <v>1852</v>
      </c>
      <c r="D40" s="2">
        <f t="shared" ref="D40" si="9">C40-B40</f>
        <v>58</v>
      </c>
      <c r="E40" s="14"/>
      <c r="F40" s="14"/>
      <c r="G40" s="14"/>
      <c r="H40" s="14"/>
      <c r="I40" s="14"/>
      <c r="J40" s="33" t="s">
        <v>43</v>
      </c>
      <c r="K40" s="15">
        <v>0.7</v>
      </c>
      <c r="L40" s="15">
        <f t="shared" ref="L40:L53" si="10">K40/1.0936</f>
        <v>0.64008778346744699</v>
      </c>
      <c r="M40" s="48"/>
      <c r="N40" s="2"/>
      <c r="O40" s="2"/>
      <c r="P40" s="15"/>
      <c r="Q40" s="44"/>
    </row>
    <row r="41" spans="1:17" s="8" customFormat="1" ht="13.8" x14ac:dyDescent="0.25">
      <c r="A41" s="2"/>
      <c r="B41" s="2"/>
      <c r="C41" s="31">
        <v>1876</v>
      </c>
      <c r="D41" s="2"/>
      <c r="E41" s="14"/>
      <c r="F41" s="14"/>
      <c r="G41" s="32">
        <v>375</v>
      </c>
      <c r="H41" s="14"/>
      <c r="I41" s="14"/>
      <c r="J41" s="33" t="s">
        <v>44</v>
      </c>
      <c r="K41" s="15">
        <v>2.2999999999999998</v>
      </c>
      <c r="L41" s="15">
        <f t="shared" si="10"/>
        <v>2.103145574250183</v>
      </c>
      <c r="M41" s="48"/>
      <c r="N41" s="2"/>
      <c r="O41" s="2"/>
      <c r="P41" s="15"/>
      <c r="Q41" s="44"/>
    </row>
    <row r="42" spans="1:17" s="8" customFormat="1" ht="13.8" x14ac:dyDescent="0.25">
      <c r="A42" s="2" t="s">
        <v>45</v>
      </c>
      <c r="B42" s="2"/>
      <c r="C42" s="31">
        <v>1876</v>
      </c>
      <c r="D42" s="2"/>
      <c r="E42" s="14"/>
      <c r="F42" s="14"/>
      <c r="G42" s="32">
        <v>220</v>
      </c>
      <c r="H42" s="14"/>
      <c r="I42" s="14"/>
      <c r="J42" s="9"/>
      <c r="K42" s="15"/>
      <c r="L42" s="15"/>
      <c r="M42" s="48"/>
      <c r="N42" s="2">
        <v>102</v>
      </c>
      <c r="O42" s="14">
        <f>G42-N42</f>
        <v>118</v>
      </c>
      <c r="P42" s="15">
        <f>O42/(1951-1876)</f>
        <v>1.5733333333333333</v>
      </c>
      <c r="Q42" s="15">
        <f>P42/1.0936</f>
        <v>1.4386734942696904</v>
      </c>
    </row>
    <row r="43" spans="1:17" s="8" customFormat="1" ht="13.8" x14ac:dyDescent="0.25">
      <c r="A43" s="2"/>
      <c r="B43" s="31">
        <v>1833</v>
      </c>
      <c r="C43" s="31">
        <v>1852</v>
      </c>
      <c r="D43" s="2">
        <f t="shared" ref="D43:D52" si="11">C43-B43</f>
        <v>19</v>
      </c>
      <c r="E43" s="14"/>
      <c r="F43" s="14"/>
      <c r="G43" s="14"/>
      <c r="H43" s="14"/>
      <c r="I43" s="14"/>
      <c r="J43" s="34" t="s">
        <v>46</v>
      </c>
      <c r="K43" s="15">
        <v>2.4</v>
      </c>
      <c r="L43" s="15">
        <f t="shared" si="10"/>
        <v>2.1945866861741039</v>
      </c>
      <c r="M43" s="48"/>
      <c r="N43" s="2"/>
      <c r="O43" s="2"/>
      <c r="P43" s="15"/>
      <c r="Q43" s="44"/>
    </row>
    <row r="44" spans="1:17" s="8" customFormat="1" ht="13.8" x14ac:dyDescent="0.25">
      <c r="A44" s="2"/>
      <c r="B44" s="2">
        <v>1852</v>
      </c>
      <c r="C44" s="2">
        <v>1876</v>
      </c>
      <c r="D44" s="2">
        <f t="shared" si="11"/>
        <v>24</v>
      </c>
      <c r="E44" s="14"/>
      <c r="F44" s="14"/>
      <c r="G44" s="14"/>
      <c r="H44" s="14"/>
      <c r="I44" s="14"/>
      <c r="J44" s="33" t="s">
        <v>40</v>
      </c>
      <c r="K44" s="15">
        <v>2</v>
      </c>
      <c r="L44" s="15">
        <f t="shared" si="10"/>
        <v>1.8288222384784201</v>
      </c>
      <c r="M44" s="48"/>
      <c r="N44" s="2"/>
      <c r="O44" s="2"/>
      <c r="P44" s="15"/>
      <c r="Q44" s="44"/>
    </row>
    <row r="45" spans="1:17" s="8" customFormat="1" ht="13.8" x14ac:dyDescent="0.25">
      <c r="A45" s="10" t="s">
        <v>48</v>
      </c>
      <c r="B45" s="31">
        <v>1794</v>
      </c>
      <c r="C45" s="31">
        <v>1852</v>
      </c>
      <c r="D45" s="2"/>
      <c r="E45" s="14"/>
      <c r="F45" s="14"/>
      <c r="G45" s="14"/>
      <c r="H45" s="14"/>
      <c r="I45" s="14"/>
      <c r="J45" s="33" t="s">
        <v>47</v>
      </c>
      <c r="K45" s="15">
        <v>1.1000000000000001</v>
      </c>
      <c r="L45" s="15">
        <f t="shared" si="10"/>
        <v>1.005852231163131</v>
      </c>
      <c r="M45" s="48"/>
      <c r="N45" s="2"/>
      <c r="O45" s="2"/>
      <c r="P45" s="15"/>
      <c r="Q45" s="44"/>
    </row>
    <row r="46" spans="1:17" s="8" customFormat="1" ht="13.8" x14ac:dyDescent="0.25">
      <c r="A46" s="2"/>
      <c r="B46" s="2">
        <v>1852</v>
      </c>
      <c r="C46" s="31">
        <v>1876</v>
      </c>
      <c r="D46" s="2">
        <f t="shared" si="11"/>
        <v>24</v>
      </c>
      <c r="E46" s="14"/>
      <c r="F46" s="14"/>
      <c r="G46" s="32">
        <v>455</v>
      </c>
      <c r="H46" s="14"/>
      <c r="I46" s="32">
        <v>145</v>
      </c>
      <c r="J46" s="33" t="s">
        <v>49</v>
      </c>
      <c r="K46" s="15">
        <f>I46/D46</f>
        <v>6.041666666666667</v>
      </c>
      <c r="L46" s="15">
        <f t="shared" si="10"/>
        <v>5.524567178736894</v>
      </c>
      <c r="M46" s="48"/>
      <c r="N46" s="2"/>
      <c r="O46" s="2"/>
      <c r="P46" s="15"/>
      <c r="Q46" s="44"/>
    </row>
    <row r="47" spans="1:17" s="8" customFormat="1" ht="13.8" x14ac:dyDescent="0.25">
      <c r="A47" s="2" t="s">
        <v>50</v>
      </c>
      <c r="B47" s="31">
        <v>1794</v>
      </c>
      <c r="C47" s="31">
        <v>1852</v>
      </c>
      <c r="D47" s="2"/>
      <c r="E47" s="14"/>
      <c r="F47" s="14"/>
      <c r="G47" s="14"/>
      <c r="H47" s="14"/>
      <c r="I47" s="14"/>
      <c r="J47" s="33" t="s">
        <v>38</v>
      </c>
      <c r="K47" s="15">
        <v>0.5</v>
      </c>
      <c r="L47" s="15">
        <f t="shared" si="10"/>
        <v>0.45720555961960502</v>
      </c>
      <c r="M47" s="48"/>
      <c r="N47" s="2"/>
      <c r="O47" s="2"/>
      <c r="P47" s="15"/>
      <c r="Q47" s="44"/>
    </row>
    <row r="48" spans="1:17" s="8" customFormat="1" ht="13.8" x14ac:dyDescent="0.25">
      <c r="A48" s="2"/>
      <c r="B48" s="2">
        <v>1852</v>
      </c>
      <c r="C48" s="31">
        <v>1876</v>
      </c>
      <c r="D48" s="31">
        <f t="shared" si="11"/>
        <v>24</v>
      </c>
      <c r="E48" s="14"/>
      <c r="F48" s="14"/>
      <c r="G48" s="32">
        <v>290</v>
      </c>
      <c r="H48" s="14"/>
      <c r="I48" s="32">
        <v>135</v>
      </c>
      <c r="J48" s="33" t="s">
        <v>51</v>
      </c>
      <c r="K48" s="15">
        <f>I48/D48</f>
        <v>5.625</v>
      </c>
      <c r="L48" s="15">
        <f t="shared" si="10"/>
        <v>5.143562545720556</v>
      </c>
      <c r="M48" s="48"/>
      <c r="N48" s="2"/>
      <c r="O48" s="2"/>
      <c r="P48" s="15"/>
      <c r="Q48" s="44"/>
    </row>
    <row r="49" spans="1:17" s="8" customFormat="1" ht="13.8" x14ac:dyDescent="0.25">
      <c r="A49" s="2" t="s">
        <v>9</v>
      </c>
      <c r="B49" s="31">
        <v>1794</v>
      </c>
      <c r="C49" s="31">
        <v>1833</v>
      </c>
      <c r="D49" s="2">
        <f t="shared" si="11"/>
        <v>39</v>
      </c>
      <c r="E49" s="14"/>
      <c r="F49" s="14"/>
      <c r="G49" s="14"/>
      <c r="H49" s="14"/>
      <c r="I49" s="14"/>
      <c r="J49" s="33" t="s">
        <v>52</v>
      </c>
      <c r="K49" s="15">
        <v>1.1499999999999999</v>
      </c>
      <c r="L49" s="15">
        <f t="shared" si="10"/>
        <v>1.0515727871250915</v>
      </c>
      <c r="M49" s="48"/>
      <c r="N49" s="2"/>
      <c r="O49" s="2"/>
      <c r="P49" s="15"/>
      <c r="Q49" s="44"/>
    </row>
    <row r="50" spans="1:17" s="8" customFormat="1" ht="13.8" x14ac:dyDescent="0.25">
      <c r="A50" s="2"/>
      <c r="B50" s="31">
        <v>1833</v>
      </c>
      <c r="C50" s="31">
        <v>1852</v>
      </c>
      <c r="D50" s="2">
        <f t="shared" si="11"/>
        <v>19</v>
      </c>
      <c r="E50" s="14"/>
      <c r="F50" s="14"/>
      <c r="G50" s="14"/>
      <c r="H50" s="14"/>
      <c r="I50" s="14"/>
      <c r="J50" s="33" t="s">
        <v>40</v>
      </c>
      <c r="K50" s="15">
        <v>2</v>
      </c>
      <c r="L50" s="15">
        <f t="shared" si="10"/>
        <v>1.8288222384784201</v>
      </c>
      <c r="M50" s="48"/>
      <c r="N50" s="2"/>
      <c r="O50" s="2"/>
      <c r="P50" s="15"/>
      <c r="Q50" s="44"/>
    </row>
    <row r="51" spans="1:17" s="8" customFormat="1" ht="13.8" x14ac:dyDescent="0.25">
      <c r="A51" s="2"/>
      <c r="B51" s="2"/>
      <c r="C51" s="31">
        <v>1871</v>
      </c>
      <c r="D51" s="2"/>
      <c r="E51" s="14"/>
      <c r="F51" s="14"/>
      <c r="G51" s="32">
        <v>315</v>
      </c>
      <c r="H51" s="14"/>
      <c r="I51" s="14"/>
      <c r="J51" s="33" t="s">
        <v>53</v>
      </c>
      <c r="K51" s="15">
        <v>3.6</v>
      </c>
      <c r="L51" s="15">
        <f t="shared" si="10"/>
        <v>3.2918800292611561</v>
      </c>
      <c r="M51" s="48"/>
      <c r="N51" s="2"/>
      <c r="O51" s="2"/>
      <c r="P51" s="15"/>
      <c r="Q51" s="44"/>
    </row>
    <row r="52" spans="1:17" s="8" customFormat="1" ht="13.8" x14ac:dyDescent="0.25">
      <c r="A52" s="10" t="s">
        <v>57</v>
      </c>
      <c r="B52" s="31">
        <v>1794</v>
      </c>
      <c r="C52" s="31">
        <v>1852</v>
      </c>
      <c r="D52" s="2">
        <f t="shared" si="11"/>
        <v>58</v>
      </c>
      <c r="E52" s="14"/>
      <c r="F52" s="14"/>
      <c r="G52" s="14"/>
      <c r="H52" s="14"/>
      <c r="I52" s="14"/>
      <c r="J52" s="33" t="s">
        <v>56</v>
      </c>
      <c r="K52" s="15">
        <v>1.2</v>
      </c>
      <c r="L52" s="15">
        <f t="shared" si="10"/>
        <v>1.097293343087052</v>
      </c>
      <c r="M52" s="48"/>
      <c r="N52" s="2"/>
      <c r="O52" s="2"/>
      <c r="P52" s="15"/>
      <c r="Q52" s="44"/>
    </row>
    <row r="53" spans="1:17" s="8" customFormat="1" ht="13.8" x14ac:dyDescent="0.25">
      <c r="A53" s="2"/>
      <c r="B53" s="2"/>
      <c r="C53" s="31">
        <v>1871</v>
      </c>
      <c r="D53" s="2"/>
      <c r="E53" s="14"/>
      <c r="F53" s="14"/>
      <c r="G53" s="32">
        <v>216</v>
      </c>
      <c r="H53" s="14"/>
      <c r="I53" s="14"/>
      <c r="J53" s="33" t="s">
        <v>58</v>
      </c>
      <c r="K53" s="15">
        <v>4.2</v>
      </c>
      <c r="L53" s="15">
        <f t="shared" si="10"/>
        <v>3.8405267008046824</v>
      </c>
      <c r="M53" s="48"/>
      <c r="N53" s="2"/>
      <c r="O53" s="2"/>
      <c r="P53" s="15"/>
      <c r="Q53" s="44"/>
    </row>
    <row r="54" spans="1:17" s="8" customFormat="1" ht="13.8" x14ac:dyDescent="0.25">
      <c r="A54" s="2"/>
      <c r="B54" s="2"/>
      <c r="C54" s="2"/>
      <c r="D54" s="2"/>
      <c r="E54" s="14"/>
      <c r="F54" s="14"/>
      <c r="G54" s="14"/>
      <c r="H54" s="14"/>
      <c r="I54" s="14"/>
      <c r="J54" s="29"/>
      <c r="K54" s="15"/>
      <c r="L54" s="15"/>
      <c r="M54" s="48"/>
      <c r="N54" s="2"/>
      <c r="O54" s="2"/>
      <c r="P54" s="15"/>
      <c r="Q54" s="44"/>
    </row>
    <row r="55" spans="1:17" s="8" customFormat="1" ht="13.8" x14ac:dyDescent="0.25">
      <c r="A55" s="1" t="s">
        <v>59</v>
      </c>
      <c r="B55" s="2"/>
      <c r="D55" s="2"/>
      <c r="E55" s="14"/>
      <c r="F55" s="14"/>
      <c r="G55" s="14"/>
      <c r="H55" s="14"/>
      <c r="I55" s="14"/>
      <c r="J55" s="16"/>
      <c r="K55" s="15"/>
      <c r="L55" s="15"/>
      <c r="M55" s="48"/>
      <c r="N55" s="2"/>
      <c r="O55" s="2"/>
      <c r="P55" s="15"/>
      <c r="Q55" s="44"/>
    </row>
    <row r="56" spans="1:17" s="8" customFormat="1" ht="13.8" x14ac:dyDescent="0.25">
      <c r="A56" s="2" t="s">
        <v>9</v>
      </c>
      <c r="B56" s="31">
        <v>1786</v>
      </c>
      <c r="C56" s="31">
        <v>1822</v>
      </c>
      <c r="D56" s="2">
        <f t="shared" ref="D56:D65" si="12">C56-B56</f>
        <v>36</v>
      </c>
      <c r="E56" s="14"/>
      <c r="F56" s="14"/>
      <c r="G56" s="14"/>
      <c r="H56" s="14"/>
      <c r="I56" s="14"/>
      <c r="J56" s="33" t="s">
        <v>56</v>
      </c>
      <c r="K56" s="15">
        <v>1.2</v>
      </c>
      <c r="L56" s="15">
        <f t="shared" ref="L56:L65" si="13">K56/1.0936</f>
        <v>1.097293343087052</v>
      </c>
      <c r="M56" s="48"/>
      <c r="N56" s="2"/>
      <c r="O56" s="2"/>
      <c r="P56" s="15"/>
      <c r="Q56" s="44"/>
    </row>
    <row r="57" spans="1:17" s="8" customFormat="1" ht="13.8" x14ac:dyDescent="0.25">
      <c r="A57" s="2"/>
      <c r="B57" s="2">
        <v>1822</v>
      </c>
      <c r="C57" s="31">
        <v>1852</v>
      </c>
      <c r="D57" s="2">
        <f t="shared" si="12"/>
        <v>30</v>
      </c>
      <c r="E57" s="14"/>
      <c r="F57" s="14"/>
      <c r="G57" s="14"/>
      <c r="H57" s="14"/>
      <c r="I57" s="32">
        <v>70</v>
      </c>
      <c r="J57" s="34" t="s">
        <v>61</v>
      </c>
      <c r="K57" s="15">
        <v>2.2999999999999998</v>
      </c>
      <c r="L57" s="15">
        <f t="shared" si="13"/>
        <v>2.103145574250183</v>
      </c>
      <c r="M57" s="48"/>
      <c r="N57" s="2"/>
      <c r="O57" s="2"/>
      <c r="P57" s="15"/>
      <c r="Q57" s="44"/>
    </row>
    <row r="58" spans="1:17" s="8" customFormat="1" ht="13.8" x14ac:dyDescent="0.25">
      <c r="A58" s="2"/>
      <c r="B58" s="2">
        <v>1852</v>
      </c>
      <c r="C58" s="31">
        <v>1868</v>
      </c>
      <c r="D58" s="2">
        <f t="shared" si="12"/>
        <v>16</v>
      </c>
      <c r="E58" s="14"/>
      <c r="F58" s="14"/>
      <c r="G58" s="14"/>
      <c r="H58" s="14"/>
      <c r="I58" s="32">
        <v>48</v>
      </c>
      <c r="J58" s="33" t="s">
        <v>33</v>
      </c>
      <c r="K58" s="15">
        <v>3.3</v>
      </c>
      <c r="L58" s="15">
        <f t="shared" si="13"/>
        <v>3.0175566934893929</v>
      </c>
      <c r="M58" s="48"/>
      <c r="N58" s="2"/>
      <c r="O58" s="2"/>
      <c r="P58" s="15"/>
      <c r="Q58" s="44"/>
    </row>
    <row r="59" spans="1:17" s="8" customFormat="1" ht="13.8" x14ac:dyDescent="0.25">
      <c r="A59" s="2" t="s">
        <v>62</v>
      </c>
      <c r="B59" s="31">
        <v>1812</v>
      </c>
      <c r="C59" s="31">
        <v>1852</v>
      </c>
      <c r="D59" s="2">
        <f t="shared" si="12"/>
        <v>40</v>
      </c>
      <c r="E59" s="14"/>
      <c r="F59" s="14"/>
      <c r="G59" s="14"/>
      <c r="H59" s="14"/>
      <c r="I59" s="32">
        <v>105</v>
      </c>
      <c r="J59" s="33" t="s">
        <v>63</v>
      </c>
      <c r="K59" s="15">
        <f>I59/D59</f>
        <v>2.625</v>
      </c>
      <c r="L59" s="15">
        <f t="shared" si="13"/>
        <v>2.4003291880029263</v>
      </c>
      <c r="M59" s="48"/>
      <c r="N59" s="2"/>
      <c r="O59" s="2"/>
      <c r="P59" s="15"/>
      <c r="Q59" s="44"/>
    </row>
    <row r="60" spans="1:17" s="8" customFormat="1" ht="13.8" x14ac:dyDescent="0.25">
      <c r="A60" s="2"/>
      <c r="B60" s="2">
        <v>1852</v>
      </c>
      <c r="C60" s="31">
        <v>1868</v>
      </c>
      <c r="D60" s="2">
        <f t="shared" si="12"/>
        <v>16</v>
      </c>
      <c r="E60" s="14"/>
      <c r="F60" s="14"/>
      <c r="G60" s="14"/>
      <c r="H60" s="14"/>
      <c r="I60" s="32">
        <v>46</v>
      </c>
      <c r="J60" s="33" t="s">
        <v>33</v>
      </c>
      <c r="K60" s="15">
        <f>I60/D60</f>
        <v>2.875</v>
      </c>
      <c r="L60" s="15">
        <f t="shared" si="13"/>
        <v>2.6289319678127288</v>
      </c>
      <c r="M60" s="48"/>
      <c r="N60" s="2"/>
      <c r="O60" s="2"/>
      <c r="P60" s="15"/>
      <c r="Q60" s="44"/>
    </row>
    <row r="61" spans="1:17" s="8" customFormat="1" ht="13.8" x14ac:dyDescent="0.25">
      <c r="A61" s="10" t="s">
        <v>65</v>
      </c>
      <c r="B61" s="31">
        <v>1812</v>
      </c>
      <c r="C61" s="31">
        <v>1852</v>
      </c>
      <c r="D61" s="2">
        <f t="shared" si="12"/>
        <v>40</v>
      </c>
      <c r="E61" s="14"/>
      <c r="F61" s="14"/>
      <c r="G61" s="14"/>
      <c r="H61" s="14"/>
      <c r="I61" s="14"/>
      <c r="J61" s="33" t="s">
        <v>64</v>
      </c>
      <c r="K61" s="15">
        <v>2.2000000000000002</v>
      </c>
      <c r="L61" s="15">
        <f t="shared" si="13"/>
        <v>2.0117044623262621</v>
      </c>
      <c r="M61" s="48"/>
      <c r="N61" s="2"/>
      <c r="O61" s="2"/>
      <c r="P61" s="15"/>
      <c r="Q61" s="44"/>
    </row>
    <row r="62" spans="1:17" s="8" customFormat="1" ht="13.8" x14ac:dyDescent="0.25">
      <c r="A62" s="2"/>
      <c r="B62" s="2">
        <v>1852</v>
      </c>
      <c r="C62" s="31">
        <v>1868</v>
      </c>
      <c r="D62" s="2">
        <f t="shared" si="12"/>
        <v>16</v>
      </c>
      <c r="E62" s="14"/>
      <c r="F62" s="14"/>
      <c r="G62" s="14"/>
      <c r="H62" s="14"/>
      <c r="I62" s="14"/>
      <c r="J62" s="33" t="s">
        <v>31</v>
      </c>
      <c r="K62" s="15">
        <v>3.3</v>
      </c>
      <c r="L62" s="15">
        <f t="shared" si="13"/>
        <v>3.0175566934893929</v>
      </c>
      <c r="M62" s="48"/>
      <c r="N62" s="2"/>
      <c r="O62" s="2"/>
      <c r="P62" s="15"/>
      <c r="Q62" s="44"/>
    </row>
    <row r="63" spans="1:17" s="8" customFormat="1" ht="13.8" x14ac:dyDescent="0.25">
      <c r="A63" s="10" t="s">
        <v>66</v>
      </c>
      <c r="B63" s="2">
        <v>1868</v>
      </c>
      <c r="C63" s="31">
        <v>1871</v>
      </c>
      <c r="D63" s="31">
        <f t="shared" si="12"/>
        <v>3</v>
      </c>
      <c r="E63" s="14"/>
      <c r="F63" s="14"/>
      <c r="G63" s="32">
        <v>78</v>
      </c>
      <c r="H63" s="14"/>
      <c r="I63" s="14"/>
      <c r="J63" s="33" t="s">
        <v>31</v>
      </c>
      <c r="K63" s="15">
        <v>3.3</v>
      </c>
      <c r="L63" s="15">
        <f t="shared" si="13"/>
        <v>3.0175566934893929</v>
      </c>
      <c r="M63" s="48"/>
      <c r="N63" s="2"/>
      <c r="O63" s="2"/>
      <c r="P63" s="15"/>
      <c r="Q63" s="44"/>
    </row>
    <row r="64" spans="1:17" s="8" customFormat="1" ht="13.8" x14ac:dyDescent="0.25">
      <c r="A64" s="10" t="s">
        <v>67</v>
      </c>
      <c r="B64" s="31">
        <v>1812</v>
      </c>
      <c r="C64" s="31">
        <v>1852</v>
      </c>
      <c r="D64" s="2">
        <f t="shared" si="12"/>
        <v>40</v>
      </c>
      <c r="E64" s="14"/>
      <c r="F64" s="14"/>
      <c r="H64" s="14"/>
      <c r="I64" s="32">
        <v>71</v>
      </c>
      <c r="J64" s="33" t="s">
        <v>40</v>
      </c>
      <c r="K64" s="15">
        <f>I64/D64</f>
        <v>1.7749999999999999</v>
      </c>
      <c r="L64" s="15">
        <f t="shared" si="13"/>
        <v>1.6230797366495977</v>
      </c>
      <c r="M64" s="48"/>
      <c r="N64" s="2"/>
      <c r="O64" s="2"/>
      <c r="P64" s="15"/>
      <c r="Q64" s="44"/>
    </row>
    <row r="65" spans="1:17" s="8" customFormat="1" ht="13.8" x14ac:dyDescent="0.25">
      <c r="A65" s="2"/>
      <c r="B65" s="2">
        <v>1852</v>
      </c>
      <c r="C65" s="31">
        <v>1871</v>
      </c>
      <c r="D65" s="2">
        <f t="shared" si="12"/>
        <v>19</v>
      </c>
      <c r="E65" s="14"/>
      <c r="F65" s="14"/>
      <c r="G65" s="32">
        <v>30</v>
      </c>
      <c r="H65" s="14"/>
      <c r="I65" s="14"/>
      <c r="J65" s="33" t="s">
        <v>40</v>
      </c>
      <c r="K65" s="15">
        <v>2</v>
      </c>
      <c r="L65" s="15">
        <f t="shared" si="13"/>
        <v>1.8288222384784201</v>
      </c>
      <c r="M65" s="48"/>
      <c r="N65" s="2"/>
      <c r="O65" s="2"/>
      <c r="P65" s="15"/>
      <c r="Q65" s="44"/>
    </row>
    <row r="66" spans="1:17" s="8" customFormat="1" ht="13.8" x14ac:dyDescent="0.25">
      <c r="A66" s="2"/>
      <c r="B66" s="2"/>
      <c r="C66" s="2"/>
      <c r="D66" s="2"/>
      <c r="E66" s="14"/>
      <c r="F66" s="14"/>
      <c r="G66" s="14"/>
      <c r="H66" s="14"/>
      <c r="I66" s="14"/>
      <c r="J66" s="29"/>
      <c r="K66" s="15"/>
      <c r="L66" s="15"/>
      <c r="M66" s="48"/>
      <c r="N66" s="2"/>
      <c r="O66" s="2"/>
      <c r="P66" s="15"/>
      <c r="Q66" s="44"/>
    </row>
    <row r="67" spans="1:17" s="8" customFormat="1" ht="13.8" x14ac:dyDescent="0.25">
      <c r="A67" s="19" t="s">
        <v>68</v>
      </c>
      <c r="B67" s="2"/>
      <c r="C67" s="2"/>
      <c r="D67" s="2"/>
      <c r="E67" s="14"/>
      <c r="F67" s="14"/>
      <c r="G67" s="14"/>
      <c r="H67" s="14"/>
      <c r="I67" s="14"/>
      <c r="J67" s="29"/>
      <c r="K67" s="15"/>
      <c r="L67" s="15"/>
      <c r="M67" s="48"/>
      <c r="N67" s="2"/>
      <c r="O67" s="2"/>
      <c r="P67" s="15"/>
      <c r="Q67" s="44"/>
    </row>
    <row r="68" spans="1:17" s="8" customFormat="1" ht="13.8" x14ac:dyDescent="0.25">
      <c r="A68" s="2" t="s">
        <v>69</v>
      </c>
      <c r="B68" s="31">
        <v>1844</v>
      </c>
      <c r="C68" s="31">
        <v>1852</v>
      </c>
      <c r="D68" s="2">
        <f t="shared" ref="D68:D69" si="14">C68-B68</f>
        <v>8</v>
      </c>
      <c r="E68" s="14"/>
      <c r="F68" s="14"/>
      <c r="G68" s="14"/>
      <c r="H68" s="14"/>
      <c r="I68" s="14"/>
      <c r="J68" s="33" t="s">
        <v>63</v>
      </c>
      <c r="K68" s="15">
        <v>2.6</v>
      </c>
      <c r="L68" s="15">
        <f t="shared" ref="L68:L86" si="15">K68/1.0936</f>
        <v>2.3774689100219462</v>
      </c>
      <c r="M68" s="48"/>
      <c r="N68" s="2"/>
      <c r="O68" s="2"/>
      <c r="P68" s="15"/>
      <c r="Q68" s="44"/>
    </row>
    <row r="69" spans="1:17" s="8" customFormat="1" ht="13.8" x14ac:dyDescent="0.25">
      <c r="A69" s="2"/>
      <c r="B69" s="2">
        <v>1852</v>
      </c>
      <c r="C69" s="31">
        <v>1876</v>
      </c>
      <c r="D69" s="31">
        <f t="shared" si="14"/>
        <v>24</v>
      </c>
      <c r="E69" s="14"/>
      <c r="F69" s="14"/>
      <c r="G69" s="32">
        <v>92</v>
      </c>
      <c r="H69" s="14"/>
      <c r="I69" s="32">
        <v>41</v>
      </c>
      <c r="J69" s="33" t="s">
        <v>70</v>
      </c>
      <c r="K69" s="15">
        <f>I69/D69</f>
        <v>1.7083333333333333</v>
      </c>
      <c r="L69" s="15">
        <f t="shared" si="15"/>
        <v>1.5621189953669836</v>
      </c>
      <c r="M69" s="48"/>
      <c r="N69" s="2"/>
      <c r="O69" s="2"/>
      <c r="P69" s="15"/>
      <c r="Q69" s="44"/>
    </row>
    <row r="70" spans="1:17" s="8" customFormat="1" ht="13.8" x14ac:dyDescent="0.25">
      <c r="A70" s="2"/>
      <c r="B70" s="2"/>
      <c r="C70" s="2"/>
      <c r="D70" s="2"/>
      <c r="E70" s="14"/>
      <c r="F70" s="14"/>
      <c r="G70" s="14"/>
      <c r="H70" s="14"/>
      <c r="I70" s="14"/>
      <c r="J70" s="29"/>
      <c r="K70" s="15"/>
      <c r="L70" s="15"/>
      <c r="M70" s="48"/>
      <c r="N70" s="2"/>
      <c r="O70" s="2"/>
      <c r="P70" s="15"/>
      <c r="Q70" s="44"/>
    </row>
    <row r="71" spans="1:17" s="8" customFormat="1" ht="13.8" x14ac:dyDescent="0.25">
      <c r="A71" s="19" t="s">
        <v>131</v>
      </c>
      <c r="B71" s="2"/>
      <c r="C71" s="2"/>
      <c r="D71" s="2"/>
      <c r="E71" s="14"/>
      <c r="F71" s="14"/>
      <c r="G71" s="14"/>
      <c r="H71" s="14"/>
      <c r="I71" s="14"/>
      <c r="J71" s="29"/>
      <c r="K71" s="15"/>
      <c r="L71" s="15"/>
      <c r="M71" s="48"/>
      <c r="N71" s="2"/>
      <c r="O71" s="2"/>
      <c r="P71" s="15"/>
      <c r="Q71" s="44"/>
    </row>
    <row r="72" spans="1:17" s="8" customFormat="1" ht="13.8" x14ac:dyDescent="0.25">
      <c r="A72" s="10" t="s">
        <v>72</v>
      </c>
      <c r="B72" s="31">
        <v>1844</v>
      </c>
      <c r="C72" s="31">
        <v>1852</v>
      </c>
      <c r="D72" s="2">
        <f t="shared" ref="D72" si="16">C72-B72</f>
        <v>8</v>
      </c>
      <c r="E72" s="14"/>
      <c r="F72" s="14"/>
      <c r="G72" s="14"/>
      <c r="H72" s="14"/>
      <c r="I72" s="14"/>
      <c r="J72" s="33" t="s">
        <v>56</v>
      </c>
      <c r="K72" s="15">
        <v>1.2</v>
      </c>
      <c r="L72" s="15">
        <f t="shared" si="15"/>
        <v>1.097293343087052</v>
      </c>
      <c r="M72" s="48"/>
      <c r="N72" s="2"/>
      <c r="O72" s="2"/>
      <c r="P72" s="15"/>
      <c r="Q72" s="44"/>
    </row>
    <row r="73" spans="1:17" s="8" customFormat="1" ht="13.8" x14ac:dyDescent="0.25">
      <c r="A73" s="2"/>
      <c r="B73" s="2">
        <v>1852</v>
      </c>
      <c r="C73" s="31">
        <v>1876</v>
      </c>
      <c r="D73" s="2"/>
      <c r="E73" s="14"/>
      <c r="F73" s="14"/>
      <c r="G73" s="32">
        <v>26</v>
      </c>
      <c r="H73" s="14"/>
      <c r="I73" s="14"/>
      <c r="J73" s="33" t="s">
        <v>70</v>
      </c>
      <c r="K73" s="15">
        <v>1.7</v>
      </c>
      <c r="L73" s="15">
        <f t="shared" si="15"/>
        <v>1.5544989027066569</v>
      </c>
      <c r="M73" s="48"/>
      <c r="N73" s="2"/>
      <c r="O73" s="2"/>
      <c r="P73" s="15"/>
      <c r="Q73" s="44"/>
    </row>
    <row r="74" spans="1:17" x14ac:dyDescent="0.25">
      <c r="A74" s="2"/>
      <c r="B74" s="16"/>
      <c r="C74" s="16"/>
      <c r="D74" s="16"/>
      <c r="E74" s="14"/>
      <c r="F74" s="14"/>
      <c r="G74" s="14"/>
      <c r="H74" s="14"/>
      <c r="I74" s="14"/>
      <c r="J74" s="29"/>
      <c r="K74" s="15"/>
      <c r="L74" s="15"/>
      <c r="M74" s="45"/>
    </row>
    <row r="75" spans="1:17" x14ac:dyDescent="0.25">
      <c r="A75" s="1" t="s">
        <v>73</v>
      </c>
      <c r="B75" s="2"/>
      <c r="C75" s="2"/>
      <c r="D75" s="2"/>
      <c r="E75" s="14"/>
      <c r="F75" s="14"/>
      <c r="G75" s="14"/>
      <c r="H75" s="14"/>
      <c r="I75" s="14"/>
      <c r="J75" s="29"/>
      <c r="K75" s="15"/>
      <c r="L75" s="15"/>
      <c r="M75" s="45"/>
    </row>
    <row r="76" spans="1:17" x14ac:dyDescent="0.25">
      <c r="A76" s="10" t="s">
        <v>74</v>
      </c>
      <c r="B76" s="31">
        <v>1777</v>
      </c>
      <c r="C76" s="31">
        <v>1852</v>
      </c>
      <c r="D76" s="2">
        <f t="shared" ref="D76:D86" si="17">C76-B76</f>
        <v>75</v>
      </c>
      <c r="E76" s="14"/>
      <c r="F76" s="14"/>
      <c r="G76" s="14"/>
      <c r="H76" s="14"/>
      <c r="I76" s="14"/>
      <c r="J76" s="33" t="s">
        <v>47</v>
      </c>
      <c r="K76" s="15">
        <v>1.1000000000000001</v>
      </c>
      <c r="L76" s="15">
        <f t="shared" si="15"/>
        <v>1.005852231163131</v>
      </c>
      <c r="M76" s="45"/>
    </row>
    <row r="77" spans="1:17" x14ac:dyDescent="0.25">
      <c r="A77" s="2"/>
      <c r="B77" s="2">
        <v>1852</v>
      </c>
      <c r="C77" s="31">
        <v>1876</v>
      </c>
      <c r="D77" s="2">
        <f t="shared" si="17"/>
        <v>24</v>
      </c>
      <c r="E77" s="14"/>
      <c r="F77" s="14"/>
      <c r="G77" s="32">
        <v>145</v>
      </c>
      <c r="H77" s="14"/>
      <c r="I77" s="14"/>
      <c r="J77" s="33" t="s">
        <v>75</v>
      </c>
      <c r="K77" s="15">
        <v>1.6</v>
      </c>
      <c r="L77" s="15">
        <f t="shared" si="15"/>
        <v>1.4630577907827362</v>
      </c>
      <c r="M77" s="45"/>
    </row>
    <row r="78" spans="1:17" x14ac:dyDescent="0.25">
      <c r="A78" s="2" t="s">
        <v>9</v>
      </c>
      <c r="B78" s="31">
        <v>1786</v>
      </c>
      <c r="C78" s="31">
        <v>1833</v>
      </c>
      <c r="D78" s="2">
        <f t="shared" si="17"/>
        <v>47</v>
      </c>
      <c r="E78" s="14"/>
      <c r="F78" s="14"/>
      <c r="G78" s="14"/>
      <c r="H78" s="14"/>
      <c r="I78" s="14"/>
      <c r="J78" s="33" t="s">
        <v>76</v>
      </c>
      <c r="K78" s="15">
        <v>3.4</v>
      </c>
      <c r="L78" s="15">
        <f t="shared" si="15"/>
        <v>3.1089978054133138</v>
      </c>
      <c r="M78" s="45"/>
    </row>
    <row r="79" spans="1:17" x14ac:dyDescent="0.25">
      <c r="A79" s="2"/>
      <c r="B79" s="2">
        <v>1833</v>
      </c>
      <c r="C79" s="31">
        <v>1852</v>
      </c>
      <c r="D79" s="2">
        <f t="shared" si="17"/>
        <v>19</v>
      </c>
      <c r="E79" s="14"/>
      <c r="F79" s="14"/>
      <c r="G79" s="14"/>
      <c r="H79" s="14"/>
      <c r="I79" s="14"/>
      <c r="J79" s="33" t="s">
        <v>43</v>
      </c>
      <c r="K79" s="15">
        <v>0.7</v>
      </c>
      <c r="L79" s="15">
        <f t="shared" si="15"/>
        <v>0.64008778346744699</v>
      </c>
      <c r="M79" s="45"/>
    </row>
    <row r="80" spans="1:17" x14ac:dyDescent="0.25">
      <c r="A80" s="2"/>
      <c r="B80" s="2">
        <v>1852</v>
      </c>
      <c r="C80" s="31">
        <v>1876</v>
      </c>
      <c r="D80" s="2">
        <f t="shared" si="17"/>
        <v>24</v>
      </c>
      <c r="E80" s="14"/>
      <c r="F80" s="14"/>
      <c r="G80" s="32">
        <v>710</v>
      </c>
      <c r="H80" s="14"/>
      <c r="I80" s="14"/>
      <c r="J80" s="33" t="s">
        <v>70</v>
      </c>
      <c r="K80" s="15">
        <v>1.7</v>
      </c>
      <c r="L80" s="15">
        <f t="shared" si="15"/>
        <v>1.5544989027066569</v>
      </c>
      <c r="M80" s="45"/>
    </row>
    <row r="81" spans="1:17" x14ac:dyDescent="0.25">
      <c r="A81" s="2"/>
      <c r="B81" s="2"/>
      <c r="C81" s="2"/>
      <c r="D81" s="2"/>
      <c r="E81" s="14"/>
      <c r="F81" s="14"/>
      <c r="G81" s="14"/>
      <c r="H81" s="14"/>
      <c r="I81" s="14"/>
      <c r="J81" s="16"/>
      <c r="K81" s="15"/>
      <c r="L81" s="15"/>
      <c r="M81" s="45"/>
    </row>
    <row r="82" spans="1:17" x14ac:dyDescent="0.25">
      <c r="A82" s="1" t="s">
        <v>77</v>
      </c>
      <c r="B82" s="2"/>
      <c r="C82" s="2"/>
      <c r="D82" s="2"/>
      <c r="E82" s="14"/>
      <c r="F82" s="14"/>
      <c r="G82" s="14"/>
      <c r="H82" s="14"/>
      <c r="I82" s="14"/>
      <c r="J82" s="16"/>
      <c r="K82" s="15"/>
      <c r="L82" s="15"/>
      <c r="M82" s="45"/>
    </row>
    <row r="83" spans="1:17" x14ac:dyDescent="0.25">
      <c r="A83" s="2" t="s">
        <v>9</v>
      </c>
      <c r="B83" s="31">
        <v>1777</v>
      </c>
      <c r="C83" s="31">
        <v>1852</v>
      </c>
      <c r="D83" s="2">
        <f t="shared" si="17"/>
        <v>75</v>
      </c>
      <c r="E83" s="14"/>
      <c r="F83" s="14"/>
      <c r="G83" s="14"/>
      <c r="H83" s="14"/>
      <c r="I83" s="14"/>
      <c r="J83" s="33" t="s">
        <v>47</v>
      </c>
      <c r="K83" s="15">
        <v>1.1000000000000001</v>
      </c>
      <c r="L83" s="15">
        <f t="shared" si="15"/>
        <v>1.005852231163131</v>
      </c>
      <c r="M83" s="45"/>
    </row>
    <row r="84" spans="1:17" x14ac:dyDescent="0.25">
      <c r="A84" s="2"/>
      <c r="B84" s="2">
        <v>1852</v>
      </c>
      <c r="C84" s="31">
        <v>1876</v>
      </c>
      <c r="D84" s="2">
        <f t="shared" si="17"/>
        <v>24</v>
      </c>
      <c r="E84" s="14"/>
      <c r="F84" s="14"/>
      <c r="G84" s="32">
        <v>1073</v>
      </c>
      <c r="H84" s="14"/>
      <c r="I84" s="14"/>
      <c r="J84" s="33" t="s">
        <v>30</v>
      </c>
      <c r="K84" s="15">
        <v>1.4</v>
      </c>
      <c r="L84" s="15">
        <f t="shared" si="15"/>
        <v>1.280175566934894</v>
      </c>
      <c r="M84" s="45"/>
    </row>
    <row r="85" spans="1:17" x14ac:dyDescent="0.25">
      <c r="A85" s="2" t="s">
        <v>78</v>
      </c>
      <c r="B85" s="31">
        <v>1832</v>
      </c>
      <c r="C85" s="31">
        <v>1852</v>
      </c>
      <c r="D85" s="2">
        <f t="shared" si="17"/>
        <v>20</v>
      </c>
      <c r="E85" s="14"/>
      <c r="F85" s="14"/>
      <c r="G85" s="14"/>
      <c r="H85" s="14"/>
      <c r="I85" s="14"/>
      <c r="J85" s="33" t="s">
        <v>79</v>
      </c>
      <c r="K85" s="15">
        <v>1</v>
      </c>
      <c r="L85" s="15">
        <f t="shared" si="15"/>
        <v>0.91441111923921004</v>
      </c>
      <c r="M85" s="45"/>
    </row>
    <row r="86" spans="1:17" x14ac:dyDescent="0.25">
      <c r="A86" s="2"/>
      <c r="B86" s="2">
        <v>1852</v>
      </c>
      <c r="C86" s="31">
        <v>1876</v>
      </c>
      <c r="D86" s="2">
        <f t="shared" si="17"/>
        <v>24</v>
      </c>
      <c r="E86" s="14"/>
      <c r="F86" s="14"/>
      <c r="G86" s="32">
        <v>1140</v>
      </c>
      <c r="H86" s="14"/>
      <c r="I86" s="14"/>
      <c r="J86" s="33" t="s">
        <v>80</v>
      </c>
      <c r="K86" s="15">
        <v>1.66</v>
      </c>
      <c r="L86" s="15">
        <f t="shared" si="15"/>
        <v>1.5179224579370885</v>
      </c>
      <c r="M86" s="45"/>
    </row>
    <row r="87" spans="1:17" x14ac:dyDescent="0.25">
      <c r="A87" s="2"/>
      <c r="B87" s="2"/>
      <c r="C87" s="2"/>
      <c r="D87" s="2"/>
      <c r="E87" s="14"/>
      <c r="F87" s="14"/>
      <c r="G87" s="14"/>
      <c r="H87" s="14"/>
      <c r="I87" s="14"/>
      <c r="J87" s="29"/>
      <c r="K87" s="15"/>
      <c r="L87" s="15"/>
      <c r="M87" s="45"/>
    </row>
    <row r="88" spans="1:17" x14ac:dyDescent="0.25">
      <c r="A88" s="1" t="s">
        <v>81</v>
      </c>
      <c r="B88" s="2"/>
      <c r="C88" s="2"/>
      <c r="D88" s="2"/>
      <c r="E88" s="14"/>
      <c r="F88" s="14"/>
      <c r="G88" s="14"/>
      <c r="H88" s="14"/>
      <c r="I88" s="14"/>
      <c r="J88" s="29"/>
      <c r="K88" s="15"/>
      <c r="L88" s="15"/>
      <c r="M88" s="45"/>
    </row>
    <row r="89" spans="1:17" x14ac:dyDescent="0.25">
      <c r="A89" s="2" t="s">
        <v>82</v>
      </c>
      <c r="B89" s="31">
        <v>1833</v>
      </c>
      <c r="C89" s="31">
        <v>1852</v>
      </c>
      <c r="D89" s="2">
        <f t="shared" ref="D89:D97" si="18">C89-B89</f>
        <v>19</v>
      </c>
      <c r="E89" s="14"/>
      <c r="F89" s="14"/>
      <c r="G89" s="14"/>
      <c r="H89" s="14"/>
      <c r="I89" s="14"/>
      <c r="J89" s="33" t="s">
        <v>83</v>
      </c>
      <c r="K89" s="15">
        <v>1.3</v>
      </c>
      <c r="L89" s="15">
        <f t="shared" ref="L89:L92" si="19">K89/1.0936</f>
        <v>1.1887344550109731</v>
      </c>
      <c r="M89" s="45"/>
    </row>
    <row r="90" spans="1:17" x14ac:dyDescent="0.25">
      <c r="A90" s="2"/>
      <c r="B90" s="2">
        <v>1852</v>
      </c>
      <c r="C90" s="31">
        <v>1876</v>
      </c>
      <c r="D90" s="31">
        <f t="shared" si="18"/>
        <v>24</v>
      </c>
      <c r="E90" s="14"/>
      <c r="F90" s="14"/>
      <c r="G90" s="32">
        <v>675</v>
      </c>
      <c r="H90" s="14"/>
      <c r="I90" s="32">
        <v>25</v>
      </c>
      <c r="J90" s="29"/>
      <c r="K90" s="15">
        <f>I90/D90</f>
        <v>1.0416666666666667</v>
      </c>
      <c r="L90" s="15">
        <f t="shared" si="19"/>
        <v>0.95251158254084389</v>
      </c>
      <c r="M90" s="45"/>
    </row>
    <row r="91" spans="1:17" x14ac:dyDescent="0.25">
      <c r="A91" s="2" t="s">
        <v>84</v>
      </c>
      <c r="B91" s="31">
        <v>1833</v>
      </c>
      <c r="C91" s="31">
        <v>1852</v>
      </c>
      <c r="D91" s="2">
        <f t="shared" si="18"/>
        <v>19</v>
      </c>
      <c r="E91" s="14"/>
      <c r="F91" s="14"/>
      <c r="G91" s="14"/>
      <c r="H91" s="14"/>
      <c r="I91" s="14"/>
      <c r="J91" s="33" t="s">
        <v>83</v>
      </c>
      <c r="K91" s="15">
        <v>1.3</v>
      </c>
      <c r="L91" s="15">
        <f t="shared" si="19"/>
        <v>1.1887344550109731</v>
      </c>
      <c r="M91" s="45"/>
    </row>
    <row r="92" spans="1:17" x14ac:dyDescent="0.25">
      <c r="A92" s="2"/>
      <c r="B92" s="2">
        <v>1852</v>
      </c>
      <c r="C92" s="31">
        <v>1876</v>
      </c>
      <c r="D92" s="2">
        <f t="shared" si="18"/>
        <v>24</v>
      </c>
      <c r="E92" s="14"/>
      <c r="F92" s="14"/>
      <c r="G92" s="32">
        <v>240</v>
      </c>
      <c r="H92" s="14"/>
      <c r="I92" s="32">
        <v>60</v>
      </c>
      <c r="J92" s="33" t="s">
        <v>26</v>
      </c>
      <c r="K92" s="15">
        <v>2.5</v>
      </c>
      <c r="L92" s="15">
        <f t="shared" si="19"/>
        <v>2.2860277980980253</v>
      </c>
      <c r="M92" s="45"/>
      <c r="N92" s="2">
        <v>170</v>
      </c>
      <c r="O92" s="14">
        <f>G92-N92</f>
        <v>70</v>
      </c>
      <c r="P92" s="15">
        <f>O92/(1951-1876)</f>
        <v>0.93333333333333335</v>
      </c>
      <c r="Q92" s="15">
        <f>P92/1.0936</f>
        <v>0.85345037795659606</v>
      </c>
    </row>
    <row r="93" spans="1:17" x14ac:dyDescent="0.25">
      <c r="A93" s="2"/>
      <c r="B93" s="2"/>
      <c r="C93" s="2"/>
      <c r="D93" s="2"/>
      <c r="E93" s="14"/>
      <c r="F93" s="14"/>
      <c r="G93" s="14"/>
      <c r="H93" s="14"/>
      <c r="I93" s="14"/>
      <c r="J93" s="29"/>
      <c r="K93" s="15"/>
      <c r="L93" s="15"/>
      <c r="M93" s="45"/>
    </row>
    <row r="94" spans="1:17" x14ac:dyDescent="0.25">
      <c r="A94" s="19" t="s">
        <v>129</v>
      </c>
      <c r="B94" s="2"/>
      <c r="C94" s="2"/>
      <c r="D94" s="2"/>
      <c r="E94" s="14"/>
      <c r="F94" s="14"/>
      <c r="G94" s="14"/>
      <c r="H94" s="14"/>
      <c r="I94" s="14"/>
      <c r="J94" s="29"/>
      <c r="K94" s="15"/>
      <c r="L94" s="15"/>
      <c r="M94" s="45"/>
    </row>
    <row r="95" spans="1:17" x14ac:dyDescent="0.25">
      <c r="A95" s="10" t="s">
        <v>85</v>
      </c>
      <c r="B95" s="31">
        <v>1833</v>
      </c>
      <c r="C95" s="31">
        <v>1845</v>
      </c>
      <c r="D95" s="2">
        <f t="shared" si="18"/>
        <v>12</v>
      </c>
      <c r="E95" s="14"/>
      <c r="F95" s="14"/>
      <c r="G95" s="14"/>
      <c r="H95" s="14"/>
      <c r="I95" s="14"/>
      <c r="J95" s="33" t="s">
        <v>43</v>
      </c>
      <c r="K95" s="15">
        <v>0.7</v>
      </c>
      <c r="L95" s="15">
        <f t="shared" ref="L95:L97" si="20">K95/1.0936</f>
        <v>0.64008778346744699</v>
      </c>
      <c r="M95" s="45"/>
    </row>
    <row r="96" spans="1:17" x14ac:dyDescent="0.25">
      <c r="A96" s="2"/>
      <c r="B96" s="2">
        <v>1845</v>
      </c>
      <c r="C96" s="31">
        <v>1852</v>
      </c>
      <c r="D96" s="2">
        <f t="shared" si="18"/>
        <v>7</v>
      </c>
      <c r="E96" s="14"/>
      <c r="F96" s="14"/>
      <c r="G96" s="14"/>
      <c r="H96" s="14"/>
      <c r="I96" s="14"/>
      <c r="J96" s="33" t="s">
        <v>33</v>
      </c>
      <c r="K96" s="15">
        <v>3</v>
      </c>
      <c r="L96" s="15">
        <f t="shared" si="20"/>
        <v>2.7432333577176302</v>
      </c>
      <c r="M96" s="45"/>
    </row>
    <row r="97" spans="1:13" x14ac:dyDescent="0.25">
      <c r="A97" s="2"/>
      <c r="B97" s="2">
        <v>1852</v>
      </c>
      <c r="C97" s="31">
        <v>1876</v>
      </c>
      <c r="D97" s="31">
        <f t="shared" si="18"/>
        <v>24</v>
      </c>
      <c r="E97" s="14"/>
      <c r="F97" s="14"/>
      <c r="G97" s="32">
        <v>207</v>
      </c>
      <c r="H97" s="14"/>
      <c r="I97" s="32">
        <v>70</v>
      </c>
      <c r="J97" s="29"/>
      <c r="K97" s="15">
        <f>I97/D97</f>
        <v>2.9166666666666665</v>
      </c>
      <c r="L97" s="15">
        <f t="shared" si="20"/>
        <v>2.6670324311143623</v>
      </c>
      <c r="M97" s="45"/>
    </row>
    <row r="98" spans="1:13" x14ac:dyDescent="0.25">
      <c r="A98" s="2"/>
      <c r="B98" s="2"/>
      <c r="C98" s="2"/>
      <c r="D98" s="2"/>
      <c r="E98" s="14"/>
      <c r="F98" s="14"/>
      <c r="G98" s="14"/>
      <c r="H98" s="14"/>
      <c r="I98" s="14"/>
      <c r="J98" s="29"/>
      <c r="K98" s="15"/>
      <c r="L98" s="15"/>
      <c r="M98" s="45"/>
    </row>
    <row r="99" spans="1:13" x14ac:dyDescent="0.25">
      <c r="A99" s="19" t="s">
        <v>130</v>
      </c>
      <c r="B99" s="2"/>
      <c r="C99" s="2"/>
      <c r="D99" s="2"/>
      <c r="E99" s="14"/>
      <c r="F99" s="14"/>
      <c r="G99" s="14"/>
      <c r="H99" s="14"/>
      <c r="I99" s="14"/>
      <c r="J99" s="29"/>
      <c r="K99" s="15"/>
      <c r="L99" s="15"/>
      <c r="M99" s="45"/>
    </row>
    <row r="100" spans="1:13" x14ac:dyDescent="0.25">
      <c r="A100" s="2" t="s">
        <v>9</v>
      </c>
      <c r="B100" s="31">
        <v>1786</v>
      </c>
      <c r="C100" s="31">
        <v>1832</v>
      </c>
      <c r="D100" s="2">
        <f t="shared" ref="D100:D102" si="21">C100-B100</f>
        <v>46</v>
      </c>
      <c r="E100" s="14"/>
      <c r="F100" s="38">
        <v>2043.75</v>
      </c>
      <c r="G100" s="14"/>
      <c r="H100" s="14"/>
      <c r="I100" s="14"/>
      <c r="J100" s="33" t="s">
        <v>40</v>
      </c>
      <c r="K100" s="15">
        <v>2</v>
      </c>
      <c r="L100" s="15">
        <f t="shared" ref="L100:L120" si="22">K100/1.0936</f>
        <v>1.8288222384784201</v>
      </c>
      <c r="M100" s="45"/>
    </row>
    <row r="101" spans="1:13" x14ac:dyDescent="0.25">
      <c r="A101" s="2"/>
      <c r="B101" s="2">
        <v>1832</v>
      </c>
      <c r="C101" s="31">
        <v>1852</v>
      </c>
      <c r="D101" s="2">
        <f t="shared" si="21"/>
        <v>20</v>
      </c>
      <c r="E101" s="14"/>
      <c r="F101" s="14"/>
      <c r="G101" s="14"/>
      <c r="H101" s="14"/>
      <c r="I101" s="32">
        <v>23</v>
      </c>
      <c r="J101" s="29"/>
      <c r="K101" s="15"/>
      <c r="L101" s="15"/>
      <c r="M101" s="45"/>
    </row>
    <row r="102" spans="1:13" x14ac:dyDescent="0.25">
      <c r="A102" s="2"/>
      <c r="B102" s="2">
        <v>1786</v>
      </c>
      <c r="C102" s="31">
        <v>1876</v>
      </c>
      <c r="D102" s="2">
        <f t="shared" si="21"/>
        <v>90</v>
      </c>
      <c r="E102" s="14"/>
      <c r="F102" s="14"/>
      <c r="G102" s="32">
        <v>1890</v>
      </c>
      <c r="H102" s="14"/>
      <c r="I102" s="15">
        <f>F100-G102</f>
        <v>153.75</v>
      </c>
      <c r="J102" s="33" t="s">
        <v>70</v>
      </c>
      <c r="K102" s="15">
        <f>I102/D102</f>
        <v>1.7083333333333333</v>
      </c>
      <c r="L102" s="15">
        <f t="shared" si="22"/>
        <v>1.5621189953669836</v>
      </c>
      <c r="M102" s="45"/>
    </row>
    <row r="103" spans="1:13" x14ac:dyDescent="0.25">
      <c r="A103" s="2"/>
      <c r="B103" s="2"/>
      <c r="C103" s="2"/>
      <c r="D103" s="2"/>
      <c r="E103" s="14"/>
      <c r="F103" s="14"/>
      <c r="G103" s="14"/>
      <c r="H103" s="14"/>
      <c r="I103" s="14"/>
      <c r="J103" s="29"/>
      <c r="K103" s="15"/>
      <c r="L103" s="15"/>
      <c r="M103" s="45"/>
    </row>
    <row r="104" spans="1:13" x14ac:dyDescent="0.25">
      <c r="A104" s="1" t="s">
        <v>86</v>
      </c>
      <c r="B104" s="2"/>
      <c r="C104" s="2"/>
      <c r="D104" s="2"/>
      <c r="E104" s="14"/>
      <c r="F104" s="14"/>
      <c r="G104" s="14"/>
      <c r="H104" s="14"/>
      <c r="I104" s="14"/>
      <c r="J104" s="29"/>
      <c r="K104" s="15"/>
      <c r="L104" s="15"/>
      <c r="M104" s="45"/>
    </row>
    <row r="105" spans="1:13" x14ac:dyDescent="0.25">
      <c r="A105" s="10" t="s">
        <v>88</v>
      </c>
      <c r="B105" s="31">
        <v>1764</v>
      </c>
      <c r="C105" s="31">
        <v>1833</v>
      </c>
      <c r="D105" s="2">
        <f t="shared" ref="D105:D106" si="23">C105-B105</f>
        <v>69</v>
      </c>
      <c r="E105" s="14"/>
      <c r="F105" s="14"/>
      <c r="G105" s="14"/>
      <c r="H105" s="14"/>
      <c r="I105" s="14"/>
      <c r="J105" s="33" t="s">
        <v>83</v>
      </c>
      <c r="K105" s="15">
        <v>1.3</v>
      </c>
      <c r="L105" s="15">
        <f t="shared" si="22"/>
        <v>1.1887344550109731</v>
      </c>
      <c r="M105" s="45"/>
    </row>
    <row r="106" spans="1:13" x14ac:dyDescent="0.25">
      <c r="A106" s="10" t="s">
        <v>132</v>
      </c>
      <c r="B106" s="31">
        <v>1852</v>
      </c>
      <c r="C106" s="2">
        <v>1876</v>
      </c>
      <c r="D106" s="2">
        <f t="shared" si="23"/>
        <v>24</v>
      </c>
      <c r="E106" s="14"/>
      <c r="F106" s="14"/>
      <c r="G106" s="14"/>
      <c r="H106" s="14"/>
      <c r="I106" s="14"/>
      <c r="J106" s="33" t="s">
        <v>87</v>
      </c>
      <c r="K106" s="15">
        <v>2.8</v>
      </c>
      <c r="L106" s="15">
        <f t="shared" si="22"/>
        <v>2.560351133869788</v>
      </c>
      <c r="M106" s="45"/>
    </row>
    <row r="107" spans="1:13" x14ac:dyDescent="0.25">
      <c r="A107" s="2"/>
      <c r="B107" s="2"/>
      <c r="C107" s="2"/>
      <c r="D107" s="2"/>
      <c r="E107" s="14"/>
      <c r="F107" s="14"/>
      <c r="G107" s="14"/>
      <c r="H107" s="14"/>
      <c r="I107" s="14"/>
      <c r="J107" s="29"/>
      <c r="K107" s="15"/>
      <c r="L107" s="15"/>
      <c r="M107" s="45"/>
    </row>
    <row r="108" spans="1:13" x14ac:dyDescent="0.25">
      <c r="A108" s="1" t="s">
        <v>89</v>
      </c>
      <c r="B108" s="2"/>
      <c r="C108" s="2"/>
      <c r="D108" s="2"/>
      <c r="E108" s="14"/>
      <c r="F108" s="14"/>
      <c r="G108" s="14"/>
      <c r="H108" s="14"/>
      <c r="I108" s="14"/>
      <c r="J108" s="29"/>
      <c r="K108" s="15"/>
      <c r="L108" s="15"/>
      <c r="M108" s="45"/>
    </row>
    <row r="109" spans="1:13" x14ac:dyDescent="0.25">
      <c r="A109" s="2"/>
      <c r="B109" s="31">
        <v>1786</v>
      </c>
      <c r="C109" s="31">
        <v>1874</v>
      </c>
      <c r="D109" s="2">
        <f t="shared" ref="D109" si="24">C109-B109</f>
        <v>88</v>
      </c>
      <c r="E109" s="14"/>
      <c r="F109" s="14"/>
      <c r="G109" s="14"/>
      <c r="H109" s="14"/>
      <c r="I109" s="32">
        <v>206</v>
      </c>
      <c r="J109" s="33" t="s">
        <v>44</v>
      </c>
      <c r="K109" s="15">
        <f>I109/D109</f>
        <v>2.3409090909090908</v>
      </c>
      <c r="L109" s="15">
        <f t="shared" si="22"/>
        <v>2.1405533018554235</v>
      </c>
      <c r="M109" s="45"/>
    </row>
    <row r="110" spans="1:13" x14ac:dyDescent="0.25">
      <c r="A110" s="2"/>
      <c r="B110" s="2"/>
      <c r="C110" s="2"/>
      <c r="D110" s="2"/>
      <c r="E110" s="14"/>
      <c r="F110" s="14"/>
      <c r="G110" s="14"/>
      <c r="H110" s="14"/>
      <c r="I110" s="14"/>
      <c r="J110" s="29"/>
      <c r="K110" s="15"/>
      <c r="L110" s="15"/>
      <c r="M110" s="45"/>
    </row>
    <row r="111" spans="1:13" x14ac:dyDescent="0.25">
      <c r="A111" s="1" t="s">
        <v>90</v>
      </c>
      <c r="B111" s="2"/>
      <c r="C111" s="2"/>
      <c r="D111" s="2"/>
      <c r="E111" s="14"/>
      <c r="F111" s="14"/>
      <c r="G111" s="14"/>
      <c r="H111" s="14"/>
      <c r="I111" s="14"/>
      <c r="J111" s="29"/>
      <c r="K111" s="15"/>
      <c r="L111" s="15"/>
      <c r="M111" s="45"/>
    </row>
    <row r="112" spans="1:13" ht="15" customHeight="1" x14ac:dyDescent="0.25">
      <c r="A112" s="2"/>
      <c r="B112" s="2">
        <v>1281</v>
      </c>
      <c r="C112" s="31">
        <v>1852</v>
      </c>
      <c r="D112" s="31">
        <f t="shared" ref="D112:D115" si="25">C112-B112</f>
        <v>571</v>
      </c>
      <c r="E112" s="14"/>
      <c r="F112" s="14"/>
      <c r="G112" s="14"/>
      <c r="H112" s="40" t="s">
        <v>138</v>
      </c>
      <c r="I112" s="32">
        <v>1075</v>
      </c>
      <c r="J112" s="29"/>
      <c r="K112" s="15">
        <f>I112/D112</f>
        <v>1.882661996497373</v>
      </c>
      <c r="L112" s="15">
        <f t="shared" si="22"/>
        <v>1.7215270633662885</v>
      </c>
      <c r="M112" s="45"/>
    </row>
    <row r="113" spans="1:17" x14ac:dyDescent="0.25">
      <c r="A113" s="2" t="s">
        <v>91</v>
      </c>
      <c r="B113" s="31">
        <v>1845</v>
      </c>
      <c r="C113" s="31">
        <v>1852</v>
      </c>
      <c r="D113" s="2">
        <f t="shared" si="25"/>
        <v>7</v>
      </c>
      <c r="E113" s="14"/>
      <c r="F113" s="14"/>
      <c r="G113" s="14"/>
      <c r="H113" s="14"/>
      <c r="I113" s="32">
        <v>11</v>
      </c>
      <c r="J113" s="29"/>
      <c r="K113" s="15">
        <f>I113/D113</f>
        <v>1.5714285714285714</v>
      </c>
      <c r="L113" s="15">
        <f t="shared" si="22"/>
        <v>1.4369317588044728</v>
      </c>
      <c r="M113" s="45"/>
    </row>
    <row r="114" spans="1:17" x14ac:dyDescent="0.25">
      <c r="A114" s="2"/>
      <c r="B114" s="31">
        <v>1852</v>
      </c>
      <c r="C114" s="31">
        <v>1876</v>
      </c>
      <c r="D114" s="2">
        <f t="shared" si="25"/>
        <v>24</v>
      </c>
      <c r="E114" s="14"/>
      <c r="F114" s="14"/>
      <c r="G114" s="14"/>
      <c r="H114" s="14"/>
      <c r="I114" s="14"/>
      <c r="J114" s="33" t="s">
        <v>30</v>
      </c>
      <c r="K114" s="15">
        <v>1.4</v>
      </c>
      <c r="L114" s="15">
        <f t="shared" si="22"/>
        <v>1.280175566934894</v>
      </c>
      <c r="M114" s="45"/>
    </row>
    <row r="115" spans="1:17" x14ac:dyDescent="0.25">
      <c r="A115" s="2" t="s">
        <v>92</v>
      </c>
      <c r="B115" s="31">
        <v>1845</v>
      </c>
      <c r="C115" s="31">
        <v>1852</v>
      </c>
      <c r="D115" s="2">
        <f t="shared" si="25"/>
        <v>7</v>
      </c>
      <c r="E115" s="14"/>
      <c r="F115" s="14"/>
      <c r="G115" s="14"/>
      <c r="H115" s="14"/>
      <c r="I115" s="32">
        <v>6</v>
      </c>
      <c r="J115" s="29"/>
      <c r="K115" s="15">
        <f>I115/D115</f>
        <v>0.8571428571428571</v>
      </c>
      <c r="L115" s="15">
        <f t="shared" si="22"/>
        <v>0.78378095934789427</v>
      </c>
      <c r="M115" s="45"/>
    </row>
    <row r="116" spans="1:17" x14ac:dyDescent="0.25">
      <c r="A116" s="2"/>
      <c r="B116" s="2"/>
      <c r="C116" s="2">
        <v>1876</v>
      </c>
      <c r="D116" s="2"/>
      <c r="E116" s="14"/>
      <c r="F116" s="14"/>
      <c r="G116" s="14">
        <v>208</v>
      </c>
      <c r="H116" s="14"/>
      <c r="I116" s="14"/>
      <c r="J116" s="29"/>
      <c r="K116" s="15">
        <v>1.3</v>
      </c>
      <c r="L116" s="15">
        <f t="shared" si="22"/>
        <v>1.1887344550109731</v>
      </c>
      <c r="M116" s="45"/>
      <c r="N116" s="2">
        <v>59</v>
      </c>
      <c r="O116" s="14">
        <f>G116-N116</f>
        <v>149</v>
      </c>
      <c r="P116" s="15">
        <f>O116/(1951-1876)</f>
        <v>1.9866666666666666</v>
      </c>
      <c r="Q116" s="15">
        <f>P116/1.0936</f>
        <v>1.8166300902218973</v>
      </c>
    </row>
    <row r="117" spans="1:17" x14ac:dyDescent="0.25">
      <c r="A117" s="2"/>
      <c r="B117" s="2"/>
      <c r="C117" s="2"/>
      <c r="D117" s="2"/>
      <c r="E117" s="14"/>
      <c r="F117" s="14"/>
      <c r="G117" s="14"/>
      <c r="H117" s="14"/>
      <c r="I117" s="14"/>
      <c r="J117" s="29"/>
      <c r="K117" s="15"/>
      <c r="L117" s="15"/>
      <c r="M117" s="45"/>
    </row>
    <row r="118" spans="1:17" x14ac:dyDescent="0.25">
      <c r="A118" s="1" t="s">
        <v>93</v>
      </c>
      <c r="B118" s="2"/>
      <c r="C118" s="2"/>
      <c r="D118" s="2"/>
      <c r="E118" s="14"/>
      <c r="F118" s="14"/>
      <c r="G118" s="14"/>
      <c r="H118" s="14"/>
      <c r="I118" s="14"/>
      <c r="J118" s="29"/>
      <c r="K118" s="15"/>
      <c r="L118" s="15"/>
      <c r="M118" s="45"/>
    </row>
    <row r="119" spans="1:17" x14ac:dyDescent="0.25">
      <c r="A119" s="2"/>
      <c r="B119" s="31">
        <v>1546</v>
      </c>
      <c r="C119" s="31">
        <v>1609</v>
      </c>
      <c r="D119" s="2">
        <f t="shared" ref="D119:D120" si="26">C119-B119</f>
        <v>63</v>
      </c>
      <c r="E119" s="14"/>
      <c r="F119" s="14"/>
      <c r="G119" s="14"/>
      <c r="H119" s="14"/>
      <c r="I119" s="32">
        <v>240</v>
      </c>
      <c r="J119" s="33" t="s">
        <v>94</v>
      </c>
      <c r="K119" s="15">
        <f>I119/D119</f>
        <v>3.8095238095238093</v>
      </c>
      <c r="L119" s="15">
        <f t="shared" si="22"/>
        <v>3.4834709304350855</v>
      </c>
      <c r="M119" s="45"/>
    </row>
    <row r="120" spans="1:17" x14ac:dyDescent="0.25">
      <c r="A120" s="10" t="s">
        <v>142</v>
      </c>
      <c r="B120" s="31">
        <v>1759</v>
      </c>
      <c r="C120" s="31">
        <v>1785</v>
      </c>
      <c r="D120" s="2">
        <f t="shared" si="26"/>
        <v>26</v>
      </c>
      <c r="E120" s="14"/>
      <c r="F120" s="32">
        <v>50</v>
      </c>
      <c r="G120" s="32">
        <v>0</v>
      </c>
      <c r="H120" s="14"/>
      <c r="I120" s="14">
        <v>50</v>
      </c>
      <c r="J120" s="33" t="s">
        <v>40</v>
      </c>
      <c r="K120" s="15">
        <f>I120/D120</f>
        <v>1.9230769230769231</v>
      </c>
      <c r="L120" s="15">
        <f t="shared" si="22"/>
        <v>1.7584829216138655</v>
      </c>
      <c r="M120" s="45"/>
    </row>
    <row r="121" spans="1:17" x14ac:dyDescent="0.25">
      <c r="A121" s="2"/>
      <c r="B121" s="2"/>
      <c r="C121" s="2"/>
      <c r="D121" s="2"/>
      <c r="E121" s="14"/>
      <c r="F121" s="14"/>
      <c r="G121" s="14"/>
      <c r="H121" s="14"/>
      <c r="I121" s="14"/>
      <c r="J121" s="29"/>
      <c r="K121" s="15"/>
      <c r="L121" s="15"/>
      <c r="M121" s="45"/>
    </row>
    <row r="122" spans="1:17" x14ac:dyDescent="0.25">
      <c r="A122" s="19" t="s">
        <v>95</v>
      </c>
      <c r="B122" s="2"/>
      <c r="C122" s="2"/>
      <c r="D122" s="2"/>
      <c r="E122" s="14"/>
      <c r="F122" s="14"/>
      <c r="G122" s="14"/>
      <c r="H122" s="14"/>
      <c r="I122" s="14"/>
      <c r="J122" s="29"/>
      <c r="K122" s="15"/>
      <c r="L122" s="15"/>
      <c r="M122" s="45"/>
    </row>
    <row r="123" spans="1:17" x14ac:dyDescent="0.25">
      <c r="A123" s="2" t="s">
        <v>9</v>
      </c>
      <c r="B123" s="31">
        <v>1786</v>
      </c>
      <c r="C123" s="31">
        <v>1836</v>
      </c>
      <c r="D123" s="2">
        <f t="shared" ref="D123:D131" si="27">C123-B123</f>
        <v>50</v>
      </c>
      <c r="E123" s="14"/>
      <c r="F123" s="14"/>
      <c r="G123" s="14"/>
      <c r="H123" s="14"/>
      <c r="I123" s="14"/>
      <c r="J123" s="33" t="s">
        <v>96</v>
      </c>
      <c r="K123" s="15">
        <v>2.7</v>
      </c>
      <c r="L123" s="15">
        <f t="shared" ref="L123:L137" si="28">K123/1.0936</f>
        <v>2.4689100219458671</v>
      </c>
      <c r="M123" s="45"/>
    </row>
    <row r="124" spans="1:17" x14ac:dyDescent="0.25">
      <c r="A124" s="2"/>
      <c r="B124" s="2">
        <v>1836</v>
      </c>
      <c r="C124" s="31">
        <v>1852</v>
      </c>
      <c r="D124" s="2">
        <f t="shared" si="27"/>
        <v>16</v>
      </c>
      <c r="E124" s="14"/>
      <c r="F124" s="14"/>
      <c r="G124" s="14"/>
      <c r="H124" s="14"/>
      <c r="I124" s="14"/>
      <c r="J124" s="33" t="s">
        <v>97</v>
      </c>
      <c r="K124" s="15">
        <v>2.1</v>
      </c>
      <c r="L124" s="15">
        <f t="shared" si="28"/>
        <v>1.9202633504023412</v>
      </c>
      <c r="M124" s="45"/>
    </row>
    <row r="125" spans="1:17" x14ac:dyDescent="0.25">
      <c r="A125" s="2"/>
      <c r="B125" s="2">
        <v>1852</v>
      </c>
      <c r="C125" s="31">
        <v>1876</v>
      </c>
      <c r="D125" s="2">
        <f t="shared" si="27"/>
        <v>24</v>
      </c>
      <c r="E125" s="14"/>
      <c r="F125" s="14"/>
      <c r="G125" s="32">
        <v>930</v>
      </c>
      <c r="H125" s="14"/>
      <c r="I125" s="14"/>
      <c r="J125" s="33" t="s">
        <v>98</v>
      </c>
      <c r="K125" s="15">
        <v>1.5</v>
      </c>
      <c r="L125" s="15">
        <f t="shared" si="28"/>
        <v>1.3716166788588151</v>
      </c>
      <c r="M125" s="45"/>
    </row>
    <row r="126" spans="1:17" x14ac:dyDescent="0.25">
      <c r="A126" s="10" t="s">
        <v>133</v>
      </c>
      <c r="B126" s="31">
        <v>1809</v>
      </c>
      <c r="C126" s="31">
        <v>1852</v>
      </c>
      <c r="D126" s="2">
        <f t="shared" si="27"/>
        <v>43</v>
      </c>
      <c r="E126" s="14"/>
      <c r="F126" s="14"/>
      <c r="G126" s="14"/>
      <c r="H126" s="14"/>
      <c r="I126" s="14"/>
      <c r="J126" s="33" t="s">
        <v>40</v>
      </c>
      <c r="K126" s="15">
        <v>2</v>
      </c>
      <c r="L126" s="15">
        <f t="shared" si="28"/>
        <v>1.8288222384784201</v>
      </c>
      <c r="M126" s="45"/>
    </row>
    <row r="127" spans="1:17" x14ac:dyDescent="0.25">
      <c r="A127" s="2"/>
      <c r="B127" s="2">
        <v>1852</v>
      </c>
      <c r="C127" s="31">
        <v>1876</v>
      </c>
      <c r="D127" s="2">
        <f t="shared" si="27"/>
        <v>24</v>
      </c>
      <c r="E127" s="14"/>
      <c r="F127" s="14"/>
      <c r="G127" s="32">
        <v>283</v>
      </c>
      <c r="H127" s="14"/>
      <c r="I127" s="14"/>
      <c r="J127" s="34" t="s">
        <v>27</v>
      </c>
      <c r="K127" s="15">
        <v>1.8</v>
      </c>
      <c r="L127" s="15">
        <f t="shared" si="28"/>
        <v>1.645940014630578</v>
      </c>
      <c r="M127" s="45"/>
    </row>
    <row r="128" spans="1:17" x14ac:dyDescent="0.25">
      <c r="A128" s="10" t="s">
        <v>99</v>
      </c>
      <c r="B128" s="31">
        <v>1809</v>
      </c>
      <c r="C128" s="31">
        <v>1845</v>
      </c>
      <c r="D128" s="2">
        <f t="shared" si="27"/>
        <v>36</v>
      </c>
      <c r="E128" s="14"/>
      <c r="F128" s="14"/>
      <c r="G128" s="14"/>
      <c r="H128" s="14"/>
      <c r="I128" s="32">
        <v>88</v>
      </c>
      <c r="J128" s="34" t="s">
        <v>134</v>
      </c>
      <c r="K128" s="15">
        <f>I128/D128</f>
        <v>2.4444444444444446</v>
      </c>
      <c r="L128" s="15">
        <f t="shared" si="28"/>
        <v>2.2352271803625134</v>
      </c>
      <c r="M128" s="45"/>
    </row>
    <row r="129" spans="1:13" x14ac:dyDescent="0.25">
      <c r="A129" s="2"/>
      <c r="B129" s="31">
        <v>1845</v>
      </c>
      <c r="C129" s="31">
        <v>1876</v>
      </c>
      <c r="D129" s="2">
        <f t="shared" si="27"/>
        <v>31</v>
      </c>
      <c r="E129" s="14"/>
      <c r="F129" s="14"/>
      <c r="G129" s="14"/>
      <c r="H129" s="14"/>
      <c r="I129" s="32">
        <v>55</v>
      </c>
      <c r="J129" s="33" t="s">
        <v>27</v>
      </c>
      <c r="K129" s="15">
        <f>I129/D129</f>
        <v>1.7741935483870968</v>
      </c>
      <c r="L129" s="15">
        <f t="shared" si="28"/>
        <v>1.6223423083276307</v>
      </c>
      <c r="M129" s="45"/>
    </row>
    <row r="130" spans="1:13" x14ac:dyDescent="0.25">
      <c r="A130" s="10" t="s">
        <v>100</v>
      </c>
      <c r="B130" s="31">
        <v>1809</v>
      </c>
      <c r="C130" s="31">
        <v>1852</v>
      </c>
      <c r="D130" s="2">
        <f t="shared" si="27"/>
        <v>43</v>
      </c>
      <c r="E130" s="14"/>
      <c r="F130" s="14"/>
      <c r="G130" s="14"/>
      <c r="H130" s="14"/>
      <c r="I130" s="14"/>
      <c r="J130" s="33" t="s">
        <v>96</v>
      </c>
      <c r="K130" s="15">
        <v>2.7</v>
      </c>
      <c r="L130" s="15">
        <f t="shared" si="28"/>
        <v>2.4689100219458671</v>
      </c>
      <c r="M130" s="45"/>
    </row>
    <row r="131" spans="1:13" x14ac:dyDescent="0.25">
      <c r="A131" s="2"/>
      <c r="B131" s="2">
        <v>1852</v>
      </c>
      <c r="C131" s="31">
        <v>1876</v>
      </c>
      <c r="D131" s="2">
        <f t="shared" si="27"/>
        <v>24</v>
      </c>
      <c r="E131" s="14"/>
      <c r="F131" s="14"/>
      <c r="G131" s="32">
        <v>167</v>
      </c>
      <c r="H131" s="14"/>
      <c r="I131" s="14"/>
      <c r="J131" s="33" t="s">
        <v>97</v>
      </c>
      <c r="K131" s="15">
        <v>2.1</v>
      </c>
      <c r="L131" s="15">
        <f t="shared" si="28"/>
        <v>1.9202633504023412</v>
      </c>
      <c r="M131" s="45"/>
    </row>
    <row r="132" spans="1:13" x14ac:dyDescent="0.25">
      <c r="A132" s="2"/>
      <c r="B132" s="2"/>
      <c r="C132" s="2"/>
      <c r="D132" s="2"/>
      <c r="E132" s="14"/>
      <c r="F132" s="14"/>
      <c r="G132" s="14"/>
      <c r="H132" s="14"/>
      <c r="I132" s="14"/>
      <c r="J132" s="29"/>
      <c r="K132" s="15"/>
      <c r="L132" s="15"/>
      <c r="M132" s="45"/>
    </row>
    <row r="133" spans="1:13" x14ac:dyDescent="0.25">
      <c r="A133" s="1" t="s">
        <v>101</v>
      </c>
      <c r="B133" s="2"/>
      <c r="C133" s="2"/>
      <c r="D133" s="2"/>
      <c r="E133" s="14"/>
      <c r="F133" s="14"/>
      <c r="G133" s="14"/>
      <c r="H133" s="14"/>
      <c r="I133" s="14"/>
      <c r="J133" s="29"/>
      <c r="K133" s="15"/>
      <c r="L133" s="15"/>
      <c r="M133" s="45"/>
    </row>
    <row r="134" spans="1:13" x14ac:dyDescent="0.25">
      <c r="A134" s="2" t="s">
        <v>102</v>
      </c>
      <c r="B134" s="31">
        <v>1769</v>
      </c>
      <c r="C134" s="31">
        <v>1852</v>
      </c>
      <c r="D134" s="2">
        <f t="shared" ref="D134:D137" si="29">C134-B134</f>
        <v>83</v>
      </c>
      <c r="E134" s="14"/>
      <c r="F134" s="14"/>
      <c r="G134" s="14"/>
      <c r="H134" s="14"/>
      <c r="I134" s="14"/>
      <c r="J134" s="33" t="s">
        <v>97</v>
      </c>
      <c r="K134" s="15">
        <v>2.1</v>
      </c>
      <c r="L134" s="15">
        <f t="shared" si="28"/>
        <v>1.9202633504023412</v>
      </c>
      <c r="M134" s="45"/>
    </row>
    <row r="135" spans="1:13" x14ac:dyDescent="0.25">
      <c r="A135" s="2"/>
      <c r="B135" s="2">
        <v>1852</v>
      </c>
      <c r="C135" s="31">
        <v>1876</v>
      </c>
      <c r="D135" s="2">
        <f t="shared" si="29"/>
        <v>24</v>
      </c>
      <c r="E135" s="14"/>
      <c r="F135" s="14"/>
      <c r="G135" s="32">
        <v>242</v>
      </c>
      <c r="H135" s="14"/>
      <c r="I135" s="14">
        <v>24</v>
      </c>
      <c r="J135" s="29"/>
      <c r="K135" s="15">
        <f>I135/D135</f>
        <v>1</v>
      </c>
      <c r="L135" s="15">
        <f t="shared" si="28"/>
        <v>0.91441111923921004</v>
      </c>
      <c r="M135" s="45"/>
    </row>
    <row r="136" spans="1:13" x14ac:dyDescent="0.25">
      <c r="A136" s="2" t="s">
        <v>103</v>
      </c>
      <c r="B136" s="31">
        <v>1769</v>
      </c>
      <c r="C136" s="31">
        <v>1852</v>
      </c>
      <c r="D136" s="2">
        <f t="shared" si="29"/>
        <v>83</v>
      </c>
      <c r="E136" s="14"/>
      <c r="F136" s="32">
        <v>1012</v>
      </c>
      <c r="G136" s="32">
        <v>825</v>
      </c>
      <c r="H136" s="14"/>
      <c r="I136" s="14">
        <f>F136-G136</f>
        <v>187</v>
      </c>
      <c r="J136" s="33" t="s">
        <v>104</v>
      </c>
      <c r="K136" s="15">
        <f>I136/D136</f>
        <v>2.2530120481927711</v>
      </c>
      <c r="L136" s="15">
        <f t="shared" si="28"/>
        <v>2.060179268647377</v>
      </c>
      <c r="M136" s="45"/>
    </row>
    <row r="137" spans="1:13" x14ac:dyDescent="0.25">
      <c r="A137" s="2"/>
      <c r="B137" s="2">
        <v>1852</v>
      </c>
      <c r="C137" s="31">
        <v>1876</v>
      </c>
      <c r="D137" s="2">
        <f t="shared" si="29"/>
        <v>24</v>
      </c>
      <c r="E137" s="14"/>
      <c r="F137" s="14">
        <v>825</v>
      </c>
      <c r="G137" s="32">
        <v>800</v>
      </c>
      <c r="H137" s="14"/>
      <c r="I137" s="32">
        <f>F137-G137</f>
        <v>25</v>
      </c>
      <c r="J137" s="29"/>
      <c r="K137" s="15">
        <f>I137/D137</f>
        <v>1.0416666666666667</v>
      </c>
      <c r="L137" s="15">
        <f t="shared" si="28"/>
        <v>0.95251158254084389</v>
      </c>
      <c r="M137" s="45"/>
    </row>
    <row r="138" spans="1:13" x14ac:dyDescent="0.25">
      <c r="A138" s="2"/>
      <c r="B138" s="2"/>
      <c r="C138" s="2"/>
      <c r="D138" s="2"/>
      <c r="E138" s="14"/>
      <c r="F138" s="14"/>
      <c r="G138" s="14"/>
      <c r="H138" s="14"/>
      <c r="I138" s="14"/>
      <c r="J138" s="29"/>
      <c r="K138" s="15"/>
      <c r="L138" s="15"/>
      <c r="M138" s="45"/>
    </row>
    <row r="139" spans="1:13" x14ac:dyDescent="0.25">
      <c r="A139" s="1" t="s">
        <v>105</v>
      </c>
      <c r="B139" s="2"/>
      <c r="C139" s="2"/>
      <c r="D139" s="2"/>
      <c r="E139" s="14"/>
      <c r="F139" s="14"/>
      <c r="G139" s="14"/>
      <c r="H139" s="14"/>
      <c r="I139" s="14"/>
      <c r="J139" s="29"/>
      <c r="K139" s="15"/>
      <c r="L139" s="15"/>
      <c r="M139" s="45"/>
    </row>
    <row r="140" spans="1:13" x14ac:dyDescent="0.25">
      <c r="A140" s="2"/>
      <c r="B140" s="31">
        <v>1769</v>
      </c>
      <c r="C140" s="31">
        <v>1852</v>
      </c>
      <c r="D140" s="2">
        <f t="shared" ref="D140:D141" si="30">C140-B140</f>
        <v>83</v>
      </c>
      <c r="E140" s="14"/>
      <c r="F140" s="14"/>
      <c r="G140" s="14"/>
      <c r="H140" s="14"/>
      <c r="I140" s="14"/>
      <c r="J140" s="33" t="s">
        <v>106</v>
      </c>
      <c r="K140" s="15">
        <v>1.9</v>
      </c>
      <c r="L140" s="15">
        <f t="shared" ref="L140:L158" si="31">K140/1.0936</f>
        <v>1.7373811265544989</v>
      </c>
      <c r="M140" s="45"/>
    </row>
    <row r="141" spans="1:13" x14ac:dyDescent="0.25">
      <c r="A141" s="2"/>
      <c r="B141" s="31">
        <v>1852</v>
      </c>
      <c r="C141" s="31">
        <v>1876</v>
      </c>
      <c r="D141" s="2">
        <f t="shared" si="30"/>
        <v>24</v>
      </c>
      <c r="E141" s="14"/>
      <c r="F141" s="14"/>
      <c r="G141" s="14"/>
      <c r="H141" s="14"/>
      <c r="I141" s="32">
        <v>36</v>
      </c>
      <c r="J141" s="29"/>
      <c r="K141" s="15">
        <f>I141/D141</f>
        <v>1.5</v>
      </c>
      <c r="L141" s="15">
        <f t="shared" si="31"/>
        <v>1.3716166788588151</v>
      </c>
      <c r="M141" s="45"/>
    </row>
    <row r="142" spans="1:13" x14ac:dyDescent="0.25">
      <c r="A142" s="2"/>
      <c r="B142" s="2"/>
      <c r="C142" s="2"/>
      <c r="D142" s="2"/>
      <c r="E142" s="14"/>
      <c r="F142" s="14"/>
      <c r="G142" s="14"/>
      <c r="H142" s="14"/>
      <c r="I142" s="14"/>
      <c r="J142" s="29"/>
      <c r="K142" s="15"/>
      <c r="L142" s="15"/>
      <c r="M142" s="45"/>
    </row>
    <row r="143" spans="1:13" x14ac:dyDescent="0.25">
      <c r="A143" s="1" t="s">
        <v>107</v>
      </c>
      <c r="B143" s="2"/>
      <c r="C143" s="2"/>
      <c r="D143" s="2"/>
      <c r="E143" s="14"/>
      <c r="F143" s="14"/>
      <c r="G143" s="14"/>
      <c r="H143" s="14"/>
      <c r="I143" s="14"/>
      <c r="J143" s="29"/>
      <c r="K143" s="15"/>
      <c r="L143" s="15"/>
      <c r="M143" s="45"/>
    </row>
    <row r="144" spans="1:13" x14ac:dyDescent="0.25">
      <c r="A144" s="10" t="s">
        <v>136</v>
      </c>
      <c r="B144" s="31">
        <v>1765</v>
      </c>
      <c r="C144" s="31">
        <v>1852</v>
      </c>
      <c r="D144" s="2">
        <f t="shared" ref="D144:D147" si="32">C144-B144</f>
        <v>87</v>
      </c>
      <c r="E144" s="14"/>
      <c r="F144" s="14"/>
      <c r="G144" s="14"/>
      <c r="H144" s="14"/>
      <c r="I144" s="32">
        <v>172</v>
      </c>
      <c r="J144" s="29"/>
      <c r="K144" s="15">
        <f>I144/D144</f>
        <v>1.9770114942528736</v>
      </c>
      <c r="L144" s="15">
        <f t="shared" si="31"/>
        <v>1.8078012932085532</v>
      </c>
      <c r="M144" s="45"/>
    </row>
    <row r="145" spans="1:17" x14ac:dyDescent="0.25">
      <c r="A145" s="2"/>
      <c r="B145" s="2">
        <v>1852</v>
      </c>
      <c r="C145" s="31">
        <v>1876</v>
      </c>
      <c r="D145" s="31">
        <f t="shared" si="32"/>
        <v>24</v>
      </c>
      <c r="E145" s="14"/>
      <c r="F145" s="14"/>
      <c r="G145" s="32">
        <v>124</v>
      </c>
      <c r="H145" s="14"/>
      <c r="I145" s="32">
        <v>34</v>
      </c>
      <c r="J145" s="29"/>
      <c r="K145" s="15">
        <f>I145/D145</f>
        <v>1.4166666666666667</v>
      </c>
      <c r="L145" s="15">
        <f t="shared" si="31"/>
        <v>1.2954157522555476</v>
      </c>
      <c r="M145" s="45"/>
      <c r="N145" s="2">
        <v>13</v>
      </c>
      <c r="O145" s="14">
        <f>G145-N145</f>
        <v>111</v>
      </c>
      <c r="P145" s="15">
        <f>O145/(1951-1876)</f>
        <v>1.48</v>
      </c>
      <c r="Q145" s="15">
        <f>P145/1.0936</f>
        <v>1.3533284564740309</v>
      </c>
    </row>
    <row r="146" spans="1:17" x14ac:dyDescent="0.25">
      <c r="A146" s="10" t="s">
        <v>135</v>
      </c>
      <c r="B146" s="31">
        <v>1765</v>
      </c>
      <c r="C146" s="31">
        <v>1852</v>
      </c>
      <c r="D146" s="2">
        <f t="shared" si="32"/>
        <v>87</v>
      </c>
      <c r="E146" s="14"/>
      <c r="F146" s="14"/>
      <c r="G146" s="32">
        <v>183</v>
      </c>
      <c r="H146" s="14"/>
      <c r="I146" s="14"/>
      <c r="J146" s="29"/>
      <c r="K146" s="15"/>
      <c r="L146" s="15"/>
      <c r="M146" s="45"/>
    </row>
    <row r="147" spans="1:17" x14ac:dyDescent="0.25">
      <c r="A147" s="2"/>
      <c r="B147" s="2">
        <v>1852</v>
      </c>
      <c r="C147" s="31">
        <v>1876</v>
      </c>
      <c r="D147" s="31">
        <f t="shared" si="32"/>
        <v>24</v>
      </c>
      <c r="E147" s="14"/>
      <c r="F147" s="14"/>
      <c r="G147" s="32">
        <v>165</v>
      </c>
      <c r="H147" s="14"/>
      <c r="I147" s="32">
        <v>18</v>
      </c>
      <c r="J147" s="29"/>
      <c r="K147" s="15">
        <f>I147/D147</f>
        <v>0.75</v>
      </c>
      <c r="L147" s="15">
        <f t="shared" si="31"/>
        <v>0.68580833942940755</v>
      </c>
      <c r="M147" s="45"/>
    </row>
    <row r="148" spans="1:17" x14ac:dyDescent="0.25">
      <c r="A148" s="2"/>
      <c r="B148" s="2"/>
      <c r="C148" s="2"/>
      <c r="D148" s="2"/>
      <c r="E148" s="14"/>
      <c r="F148" s="14"/>
      <c r="G148" s="14"/>
      <c r="H148" s="14"/>
      <c r="I148" s="14"/>
      <c r="J148" s="29"/>
      <c r="K148" s="15"/>
      <c r="L148" s="15"/>
      <c r="M148" s="45"/>
      <c r="O148" s="7"/>
      <c r="P148" s="7"/>
    </row>
    <row r="149" spans="1:17" x14ac:dyDescent="0.25">
      <c r="A149" s="1" t="s">
        <v>108</v>
      </c>
      <c r="B149" s="2"/>
      <c r="C149" s="2"/>
      <c r="D149" s="2"/>
      <c r="E149" s="14"/>
      <c r="F149" s="14"/>
      <c r="G149" s="14"/>
      <c r="H149" s="14"/>
      <c r="I149" s="14"/>
      <c r="J149" s="29"/>
      <c r="K149" s="15"/>
      <c r="L149" s="15"/>
      <c r="M149" s="45"/>
    </row>
    <row r="150" spans="1:17" x14ac:dyDescent="0.25">
      <c r="A150" s="10" t="s">
        <v>141</v>
      </c>
      <c r="B150" s="31">
        <v>1765</v>
      </c>
      <c r="C150" s="31">
        <v>1852</v>
      </c>
      <c r="D150" s="2">
        <f t="shared" ref="D150:D158" si="33">C150-B150</f>
        <v>87</v>
      </c>
      <c r="E150" s="14"/>
      <c r="F150" s="14"/>
      <c r="G150" s="14"/>
      <c r="H150" s="14"/>
      <c r="I150" s="14"/>
      <c r="J150" s="33" t="s">
        <v>83</v>
      </c>
      <c r="K150" s="15"/>
      <c r="L150" s="15"/>
      <c r="M150" s="45"/>
    </row>
    <row r="151" spans="1:17" x14ac:dyDescent="0.25">
      <c r="A151" s="2"/>
      <c r="B151" s="2">
        <v>1852</v>
      </c>
      <c r="C151" s="31">
        <v>1876</v>
      </c>
      <c r="D151" s="31">
        <f t="shared" si="33"/>
        <v>24</v>
      </c>
      <c r="E151" s="14"/>
      <c r="F151" s="14"/>
      <c r="G151" s="14">
        <v>153</v>
      </c>
      <c r="H151" s="14"/>
      <c r="I151" s="32">
        <v>27</v>
      </c>
      <c r="J151" s="29"/>
      <c r="K151" s="15">
        <f>I151/D151</f>
        <v>1.125</v>
      </c>
      <c r="L151" s="15">
        <f t="shared" si="31"/>
        <v>1.0287125091441114</v>
      </c>
      <c r="M151" s="45"/>
    </row>
    <row r="152" spans="1:17" x14ac:dyDescent="0.25">
      <c r="A152" s="2" t="s">
        <v>71</v>
      </c>
      <c r="B152" s="31">
        <v>1766</v>
      </c>
      <c r="C152" s="31">
        <v>1852</v>
      </c>
      <c r="D152" s="2">
        <f t="shared" si="33"/>
        <v>86</v>
      </c>
      <c r="E152" s="14"/>
      <c r="F152" s="14"/>
      <c r="G152" s="14"/>
      <c r="H152" s="14"/>
      <c r="I152" s="14"/>
      <c r="J152" s="33" t="s">
        <v>34</v>
      </c>
      <c r="K152" s="15">
        <v>0.8</v>
      </c>
      <c r="L152" s="15">
        <f t="shared" si="31"/>
        <v>0.73152889539136812</v>
      </c>
      <c r="M152" s="45"/>
    </row>
    <row r="153" spans="1:17" x14ac:dyDescent="0.25">
      <c r="A153" s="2"/>
      <c r="B153" s="31">
        <v>1852</v>
      </c>
      <c r="C153" s="31">
        <v>1876</v>
      </c>
      <c r="D153" s="2">
        <f t="shared" si="33"/>
        <v>24</v>
      </c>
      <c r="E153" s="14"/>
      <c r="F153" s="14"/>
      <c r="G153" s="14"/>
      <c r="H153" s="14"/>
      <c r="I153" s="14"/>
      <c r="J153" s="33" t="s">
        <v>98</v>
      </c>
      <c r="K153" s="15">
        <v>1.5</v>
      </c>
      <c r="L153" s="15">
        <f t="shared" si="31"/>
        <v>1.3716166788588151</v>
      </c>
      <c r="M153" s="45"/>
    </row>
    <row r="154" spans="1:17" x14ac:dyDescent="0.25">
      <c r="A154" s="2"/>
      <c r="B154" s="2"/>
      <c r="C154" s="2"/>
      <c r="D154" s="2"/>
      <c r="E154" s="14"/>
      <c r="F154" s="14"/>
      <c r="G154" s="14"/>
      <c r="H154" s="14"/>
      <c r="I154" s="14"/>
      <c r="J154" s="29"/>
      <c r="K154" s="15"/>
      <c r="L154" s="15"/>
      <c r="M154" s="45"/>
    </row>
    <row r="155" spans="1:17" x14ac:dyDescent="0.25">
      <c r="A155" s="19" t="s">
        <v>109</v>
      </c>
      <c r="B155" s="2"/>
      <c r="C155" s="2"/>
      <c r="D155" s="2"/>
      <c r="E155" s="14"/>
      <c r="F155" s="14"/>
      <c r="G155" s="14"/>
      <c r="H155" s="14"/>
      <c r="I155" s="14"/>
      <c r="J155" s="29"/>
      <c r="K155" s="15"/>
      <c r="L155" s="15"/>
      <c r="M155" s="45"/>
    </row>
    <row r="156" spans="1:17" x14ac:dyDescent="0.25">
      <c r="A156" s="2" t="s">
        <v>110</v>
      </c>
      <c r="B156" s="31">
        <v>1756</v>
      </c>
      <c r="C156" s="31">
        <v>1766</v>
      </c>
      <c r="D156" s="2">
        <f t="shared" si="33"/>
        <v>10</v>
      </c>
      <c r="E156" s="14"/>
      <c r="F156" s="14"/>
      <c r="G156" s="14"/>
      <c r="H156" s="14"/>
      <c r="I156" s="32">
        <v>40</v>
      </c>
      <c r="J156" s="33" t="s">
        <v>94</v>
      </c>
      <c r="K156" s="15">
        <f>I156/D156</f>
        <v>4</v>
      </c>
      <c r="L156" s="15">
        <f t="shared" si="31"/>
        <v>3.6576444769568401</v>
      </c>
      <c r="M156" s="45"/>
    </row>
    <row r="157" spans="1:17" x14ac:dyDescent="0.25">
      <c r="A157" s="2"/>
      <c r="B157" s="31">
        <v>1766</v>
      </c>
      <c r="C157" s="31">
        <v>1852</v>
      </c>
      <c r="D157" s="2">
        <f t="shared" si="33"/>
        <v>86</v>
      </c>
      <c r="E157" s="14"/>
      <c r="F157" s="14"/>
      <c r="G157" s="14"/>
      <c r="H157" s="14"/>
      <c r="I157" s="32">
        <v>35</v>
      </c>
      <c r="J157" s="29"/>
      <c r="K157" s="15">
        <f>I157/D157</f>
        <v>0.40697674418604651</v>
      </c>
      <c r="L157" s="15">
        <f t="shared" si="31"/>
        <v>0.37214406015549245</v>
      </c>
      <c r="M157" s="45"/>
    </row>
    <row r="158" spans="1:17" x14ac:dyDescent="0.25">
      <c r="A158" s="2"/>
      <c r="B158" s="31">
        <v>1852</v>
      </c>
      <c r="C158" s="31">
        <v>1876</v>
      </c>
      <c r="D158" s="2">
        <f t="shared" si="33"/>
        <v>24</v>
      </c>
      <c r="E158" s="14"/>
      <c r="F158" s="14"/>
      <c r="G158" s="14"/>
      <c r="H158" s="14"/>
      <c r="I158" s="14"/>
      <c r="J158" s="33" t="s">
        <v>96</v>
      </c>
      <c r="K158" s="15">
        <v>2.7</v>
      </c>
      <c r="L158" s="15">
        <f t="shared" si="31"/>
        <v>2.4689100219458671</v>
      </c>
      <c r="M158" s="45"/>
    </row>
    <row r="159" spans="1:17" x14ac:dyDescent="0.25">
      <c r="A159" s="2" t="s">
        <v>111</v>
      </c>
      <c r="B159" s="2"/>
      <c r="C159" s="31">
        <v>1876</v>
      </c>
      <c r="D159" s="2"/>
      <c r="E159" s="14"/>
      <c r="F159" s="14"/>
      <c r="G159" s="32">
        <v>230</v>
      </c>
      <c r="H159" s="14"/>
      <c r="I159" s="14"/>
      <c r="J159" s="29"/>
      <c r="K159" s="15"/>
      <c r="L159" s="15"/>
      <c r="M159" s="45"/>
    </row>
    <row r="160" spans="1:17" x14ac:dyDescent="0.25">
      <c r="A160" s="2"/>
      <c r="B160" s="2"/>
      <c r="C160" s="2"/>
      <c r="D160" s="2"/>
      <c r="E160" s="14"/>
      <c r="F160" s="14"/>
      <c r="G160" s="14"/>
      <c r="H160" s="14"/>
      <c r="I160" s="14"/>
      <c r="J160" s="29"/>
      <c r="K160" s="15"/>
      <c r="L160" s="15"/>
      <c r="M160" s="45"/>
    </row>
    <row r="161" spans="1:13" x14ac:dyDescent="0.25">
      <c r="A161" s="1" t="s">
        <v>112</v>
      </c>
      <c r="B161" s="2"/>
      <c r="C161" s="2"/>
      <c r="D161" s="2"/>
      <c r="E161" s="14"/>
      <c r="F161" s="14"/>
      <c r="G161" s="14"/>
      <c r="H161" s="14"/>
      <c r="I161" s="14"/>
      <c r="J161" s="29"/>
      <c r="K161" s="15"/>
      <c r="L161" s="15"/>
      <c r="M161" s="45"/>
    </row>
    <row r="162" spans="1:13" x14ac:dyDescent="0.25">
      <c r="A162" s="2" t="s">
        <v>113</v>
      </c>
      <c r="B162" s="31">
        <v>1756</v>
      </c>
      <c r="C162" s="31">
        <v>1852</v>
      </c>
      <c r="D162" s="2">
        <f t="shared" ref="D162:D167" si="34">C162-B162</f>
        <v>96</v>
      </c>
      <c r="E162" s="14"/>
      <c r="F162" s="14"/>
      <c r="G162" s="14"/>
      <c r="H162" s="14"/>
      <c r="I162" s="32">
        <v>87</v>
      </c>
      <c r="J162" s="29"/>
      <c r="K162" s="15">
        <f>I162/D162</f>
        <v>0.90625</v>
      </c>
      <c r="L162" s="15">
        <f t="shared" ref="L162:L181" si="35">K162/1.0936</f>
        <v>0.82868507681053405</v>
      </c>
      <c r="M162" s="45"/>
    </row>
    <row r="163" spans="1:13" x14ac:dyDescent="0.25">
      <c r="A163" s="2"/>
      <c r="B163" s="31">
        <v>1852</v>
      </c>
      <c r="C163" s="31">
        <v>1876</v>
      </c>
      <c r="D163" s="2">
        <f t="shared" si="34"/>
        <v>24</v>
      </c>
      <c r="E163" s="14"/>
      <c r="F163" s="14"/>
      <c r="G163" s="14"/>
      <c r="H163" s="14"/>
      <c r="I163" s="14"/>
      <c r="J163" s="33" t="s">
        <v>40</v>
      </c>
      <c r="K163" s="15">
        <v>2</v>
      </c>
      <c r="L163" s="15">
        <f t="shared" si="35"/>
        <v>1.8288222384784201</v>
      </c>
      <c r="M163" s="45"/>
    </row>
    <row r="164" spans="1:13" x14ac:dyDescent="0.25">
      <c r="A164" s="2"/>
      <c r="B164" s="2"/>
      <c r="C164" s="2"/>
      <c r="D164" s="2"/>
      <c r="E164" s="14"/>
      <c r="F164" s="14"/>
      <c r="G164" s="14"/>
      <c r="H164" s="14"/>
      <c r="I164" s="14"/>
      <c r="J164" s="29"/>
      <c r="K164" s="15"/>
      <c r="L164" s="15"/>
      <c r="M164" s="45"/>
    </row>
    <row r="165" spans="1:13" x14ac:dyDescent="0.25">
      <c r="A165" s="1" t="s">
        <v>114</v>
      </c>
      <c r="B165" s="2"/>
      <c r="C165" s="2"/>
      <c r="D165" s="2"/>
      <c r="E165" s="14"/>
      <c r="F165" s="14"/>
      <c r="G165" s="14"/>
      <c r="H165" s="14"/>
      <c r="I165" s="14"/>
      <c r="J165" s="29"/>
      <c r="K165" s="15"/>
      <c r="L165" s="15"/>
      <c r="M165" s="45"/>
    </row>
    <row r="166" spans="1:13" x14ac:dyDescent="0.25">
      <c r="A166" s="2"/>
      <c r="B166" s="31">
        <v>1756</v>
      </c>
      <c r="C166" s="31">
        <v>1852</v>
      </c>
      <c r="D166" s="2">
        <f t="shared" si="34"/>
        <v>96</v>
      </c>
      <c r="E166" s="14"/>
      <c r="F166" s="14"/>
      <c r="G166" s="14"/>
      <c r="H166" s="14"/>
      <c r="I166" s="32">
        <v>66</v>
      </c>
      <c r="J166" s="29"/>
      <c r="K166" s="15">
        <f>I166/D166</f>
        <v>0.6875</v>
      </c>
      <c r="L166" s="15">
        <f t="shared" si="35"/>
        <v>0.62865764447695693</v>
      </c>
      <c r="M166" s="45"/>
    </row>
    <row r="167" spans="1:13" x14ac:dyDescent="0.25">
      <c r="A167" s="2"/>
      <c r="B167" s="31">
        <v>1852</v>
      </c>
      <c r="C167" s="31">
        <v>1876</v>
      </c>
      <c r="D167" s="2">
        <f t="shared" si="34"/>
        <v>24</v>
      </c>
      <c r="E167" s="14"/>
      <c r="F167" s="14"/>
      <c r="G167" s="14"/>
      <c r="H167" s="14"/>
      <c r="I167" s="32">
        <v>14</v>
      </c>
      <c r="J167" s="29"/>
      <c r="K167" s="15">
        <f>I167/D167</f>
        <v>0.58333333333333337</v>
      </c>
      <c r="L167" s="15">
        <f t="shared" si="35"/>
        <v>0.53340648622287257</v>
      </c>
      <c r="M167" s="45"/>
    </row>
    <row r="168" spans="1:13" x14ac:dyDescent="0.25">
      <c r="A168" s="2"/>
      <c r="B168" s="2"/>
      <c r="C168" s="2"/>
      <c r="D168" s="2"/>
      <c r="E168" s="14"/>
      <c r="F168" s="14"/>
      <c r="G168" s="14"/>
      <c r="H168" s="14"/>
      <c r="I168" s="14"/>
      <c r="J168" s="29"/>
      <c r="K168" s="15"/>
      <c r="L168" s="15"/>
      <c r="M168" s="45"/>
    </row>
    <row r="169" spans="1:13" x14ac:dyDescent="0.25">
      <c r="A169" s="1" t="s">
        <v>115</v>
      </c>
      <c r="B169" s="2"/>
      <c r="C169" s="2"/>
      <c r="D169" s="2"/>
      <c r="E169" s="14"/>
      <c r="F169" s="14"/>
      <c r="G169" s="14"/>
      <c r="H169" s="14"/>
      <c r="I169" s="14"/>
      <c r="J169" s="29"/>
      <c r="K169" s="15"/>
      <c r="L169" s="15"/>
      <c r="M169" s="45"/>
    </row>
    <row r="170" spans="1:13" x14ac:dyDescent="0.25">
      <c r="A170" s="2"/>
      <c r="B170" s="31">
        <v>1805</v>
      </c>
      <c r="C170" s="31">
        <v>1852</v>
      </c>
      <c r="D170" s="2">
        <f t="shared" ref="D170:D181" si="36">C170-B170</f>
        <v>47</v>
      </c>
      <c r="E170" s="14"/>
      <c r="F170" s="14"/>
      <c r="G170" s="14"/>
      <c r="H170" s="14"/>
      <c r="I170" s="14"/>
      <c r="J170" s="33" t="s">
        <v>116</v>
      </c>
      <c r="K170" s="15">
        <v>2.1</v>
      </c>
      <c r="L170" s="15">
        <f t="shared" si="35"/>
        <v>1.9202633504023412</v>
      </c>
      <c r="M170" s="45"/>
    </row>
    <row r="171" spans="1:13" x14ac:dyDescent="0.25">
      <c r="A171" s="10" t="s">
        <v>119</v>
      </c>
      <c r="B171" s="31">
        <v>1852</v>
      </c>
      <c r="C171" s="31">
        <v>1872</v>
      </c>
      <c r="D171" s="2">
        <f t="shared" si="36"/>
        <v>20</v>
      </c>
      <c r="E171" s="14"/>
      <c r="F171" s="14"/>
      <c r="G171" s="14"/>
      <c r="H171" s="14"/>
      <c r="I171" s="14"/>
      <c r="J171" s="33" t="s">
        <v>64</v>
      </c>
      <c r="K171" s="15">
        <v>2.2000000000000002</v>
      </c>
      <c r="L171" s="15">
        <f t="shared" si="35"/>
        <v>2.0117044623262621</v>
      </c>
      <c r="M171" s="45"/>
    </row>
    <row r="172" spans="1:13" x14ac:dyDescent="0.25">
      <c r="A172" s="2"/>
      <c r="B172" s="2"/>
      <c r="C172" s="2"/>
      <c r="D172" s="2"/>
      <c r="E172" s="14"/>
      <c r="F172" s="14"/>
      <c r="G172" s="14"/>
      <c r="H172" s="14"/>
      <c r="I172" s="14"/>
      <c r="J172" s="29"/>
      <c r="K172" s="15"/>
      <c r="L172" s="15"/>
      <c r="M172" s="45"/>
    </row>
    <row r="173" spans="1:13" x14ac:dyDescent="0.25">
      <c r="A173" s="1" t="s">
        <v>117</v>
      </c>
      <c r="B173" s="2"/>
      <c r="C173" s="2"/>
      <c r="D173" s="2"/>
      <c r="E173" s="14"/>
      <c r="F173" s="14"/>
      <c r="G173" s="14"/>
      <c r="H173" s="14"/>
      <c r="I173" s="14"/>
      <c r="J173" s="29"/>
      <c r="K173" s="15"/>
      <c r="L173" s="15"/>
      <c r="M173" s="45"/>
    </row>
    <row r="174" spans="1:13" x14ac:dyDescent="0.25">
      <c r="A174" s="2" t="s">
        <v>118</v>
      </c>
      <c r="B174" s="31">
        <v>1805</v>
      </c>
      <c r="C174" s="31">
        <v>1852</v>
      </c>
      <c r="D174" s="2">
        <f t="shared" si="36"/>
        <v>47</v>
      </c>
      <c r="E174" s="14"/>
      <c r="F174" s="14"/>
      <c r="G174" s="14"/>
      <c r="H174" s="14"/>
      <c r="I174" s="14"/>
      <c r="J174" s="33" t="s">
        <v>40</v>
      </c>
      <c r="K174" s="15">
        <v>2</v>
      </c>
      <c r="L174" s="15">
        <f t="shared" si="35"/>
        <v>1.8288222384784201</v>
      </c>
      <c r="M174" s="45"/>
    </row>
    <row r="175" spans="1:13" x14ac:dyDescent="0.25">
      <c r="A175" s="2"/>
      <c r="B175" s="31">
        <v>1852</v>
      </c>
      <c r="C175" s="31">
        <v>1872</v>
      </c>
      <c r="D175" s="2">
        <f t="shared" si="36"/>
        <v>20</v>
      </c>
      <c r="E175" s="14"/>
      <c r="F175" s="14"/>
      <c r="G175" s="14"/>
      <c r="H175" s="14"/>
      <c r="I175" s="14"/>
      <c r="J175" s="33" t="s">
        <v>36</v>
      </c>
      <c r="K175" s="15">
        <v>3.5</v>
      </c>
      <c r="L175" s="15">
        <f t="shared" si="35"/>
        <v>3.2004389173372352</v>
      </c>
      <c r="M175" s="45"/>
    </row>
    <row r="176" spans="1:13" x14ac:dyDescent="0.25">
      <c r="A176" s="2" t="s">
        <v>120</v>
      </c>
      <c r="B176" s="31">
        <v>1771</v>
      </c>
      <c r="C176" s="31">
        <v>1852</v>
      </c>
      <c r="D176" s="2">
        <f t="shared" si="36"/>
        <v>81</v>
      </c>
      <c r="E176" s="14"/>
      <c r="F176" s="14"/>
      <c r="G176" s="14"/>
      <c r="H176" s="14"/>
      <c r="I176" s="14"/>
      <c r="J176" s="33" t="s">
        <v>121</v>
      </c>
      <c r="K176" s="15">
        <v>0.4</v>
      </c>
      <c r="L176" s="15">
        <f t="shared" si="35"/>
        <v>0.36576444769568406</v>
      </c>
      <c r="M176" s="45"/>
    </row>
    <row r="177" spans="1:17" x14ac:dyDescent="0.25">
      <c r="A177" s="2" t="s">
        <v>122</v>
      </c>
      <c r="B177" s="31">
        <v>1771</v>
      </c>
      <c r="C177" s="31">
        <v>1852</v>
      </c>
      <c r="D177" s="2">
        <f t="shared" si="36"/>
        <v>81</v>
      </c>
      <c r="E177" s="14"/>
      <c r="F177" s="14"/>
      <c r="G177" s="14"/>
      <c r="H177" s="14"/>
      <c r="I177" s="32">
        <v>45</v>
      </c>
      <c r="J177" s="29"/>
      <c r="K177" s="15">
        <f>I177/D177</f>
        <v>0.55555555555555558</v>
      </c>
      <c r="L177" s="15">
        <f t="shared" si="35"/>
        <v>0.50800617735511666</v>
      </c>
      <c r="M177" s="45"/>
    </row>
    <row r="178" spans="1:17" x14ac:dyDescent="0.25">
      <c r="A178" s="2" t="s">
        <v>123</v>
      </c>
      <c r="B178" s="31">
        <v>1802</v>
      </c>
      <c r="C178" s="31">
        <v>1852</v>
      </c>
      <c r="D178" s="2">
        <f t="shared" si="36"/>
        <v>50</v>
      </c>
      <c r="E178" s="14"/>
      <c r="F178" s="14"/>
      <c r="G178" s="14"/>
      <c r="H178" s="14"/>
      <c r="I178" s="32">
        <v>35</v>
      </c>
      <c r="J178" s="16"/>
      <c r="K178" s="15"/>
      <c r="L178" s="15"/>
      <c r="M178" s="45"/>
    </row>
    <row r="179" spans="1:17" x14ac:dyDescent="0.25">
      <c r="A179" s="2"/>
      <c r="B179" s="2">
        <v>1852</v>
      </c>
      <c r="C179" s="31">
        <v>1877</v>
      </c>
      <c r="D179" s="2">
        <f t="shared" si="36"/>
        <v>25</v>
      </c>
      <c r="E179" s="14"/>
      <c r="F179" s="14"/>
      <c r="G179" s="32">
        <v>14</v>
      </c>
      <c r="H179" s="14"/>
      <c r="I179" s="14"/>
      <c r="J179" s="37" t="s">
        <v>124</v>
      </c>
      <c r="K179" s="15"/>
      <c r="L179" s="15"/>
      <c r="M179" s="45"/>
    </row>
    <row r="180" spans="1:17" x14ac:dyDescent="0.25">
      <c r="A180" s="10" t="s">
        <v>137</v>
      </c>
      <c r="B180" s="31">
        <v>1802</v>
      </c>
      <c r="C180" s="31">
        <v>1852</v>
      </c>
      <c r="D180" s="2">
        <f t="shared" si="36"/>
        <v>50</v>
      </c>
      <c r="E180" s="14"/>
      <c r="F180" s="14"/>
      <c r="G180" s="14"/>
      <c r="H180" s="14"/>
      <c r="I180" s="32">
        <v>7</v>
      </c>
      <c r="J180" s="16"/>
      <c r="K180" s="15">
        <f>I180/D180</f>
        <v>0.14000000000000001</v>
      </c>
      <c r="L180" s="15">
        <f t="shared" si="35"/>
        <v>0.12801755669348941</v>
      </c>
      <c r="M180" s="45"/>
    </row>
    <row r="181" spans="1:17" x14ac:dyDescent="0.25">
      <c r="A181" s="2"/>
      <c r="B181" s="31">
        <v>1852</v>
      </c>
      <c r="C181" s="31">
        <v>1877</v>
      </c>
      <c r="D181" s="2">
        <f t="shared" si="36"/>
        <v>25</v>
      </c>
      <c r="E181" s="14"/>
      <c r="F181" s="14"/>
      <c r="G181" s="14"/>
      <c r="H181" s="14"/>
      <c r="I181" s="32">
        <v>10</v>
      </c>
      <c r="J181" s="16"/>
      <c r="K181" s="15">
        <f>I181/D181</f>
        <v>0.4</v>
      </c>
      <c r="L181" s="15">
        <f t="shared" si="35"/>
        <v>0.36576444769568406</v>
      </c>
      <c r="M181" s="45"/>
    </row>
    <row r="182" spans="1:17" ht="15" customHeight="1" x14ac:dyDescent="0.25">
      <c r="A182" s="2"/>
      <c r="B182" s="2"/>
      <c r="C182" s="2"/>
      <c r="D182" s="2"/>
      <c r="E182" s="14"/>
      <c r="F182" s="14"/>
      <c r="G182" s="14"/>
      <c r="H182" s="14"/>
      <c r="I182" s="14"/>
      <c r="J182" s="16"/>
      <c r="K182" s="15"/>
      <c r="L182" s="15"/>
      <c r="M182" s="45"/>
    </row>
    <row r="183" spans="1:17" s="2" customFormat="1" ht="13.8" x14ac:dyDescent="0.25">
      <c r="A183" s="19" t="s">
        <v>1</v>
      </c>
      <c r="E183" s="14"/>
      <c r="F183" s="14"/>
      <c r="G183" s="14"/>
      <c r="H183" s="14"/>
      <c r="I183" s="14"/>
      <c r="J183" s="16"/>
      <c r="K183" s="15"/>
      <c r="L183" s="15"/>
      <c r="M183" s="49"/>
      <c r="N183" s="19" t="s">
        <v>144</v>
      </c>
      <c r="P183" s="15"/>
      <c r="Q183" s="15"/>
    </row>
    <row r="184" spans="1:17" s="2" customFormat="1" ht="15" customHeight="1" x14ac:dyDescent="0.25">
      <c r="A184" s="30" t="s">
        <v>126</v>
      </c>
      <c r="E184" s="14"/>
      <c r="F184" s="14"/>
      <c r="G184" s="14"/>
      <c r="H184" s="40" t="s">
        <v>138</v>
      </c>
      <c r="I184" s="30" t="s">
        <v>139</v>
      </c>
      <c r="J184" s="16"/>
      <c r="K184" s="15"/>
      <c r="L184" s="15"/>
      <c r="M184" s="49"/>
      <c r="N184" s="10" t="s">
        <v>148</v>
      </c>
      <c r="P184" s="15"/>
      <c r="Q184" s="15"/>
    </row>
    <row r="185" spans="1:17" s="2" customFormat="1" ht="13.8" x14ac:dyDescent="0.25">
      <c r="A185" s="30" t="s">
        <v>127</v>
      </c>
      <c r="E185" s="14"/>
      <c r="F185" s="14"/>
      <c r="G185" s="14"/>
      <c r="H185" s="14"/>
      <c r="I185" s="14"/>
      <c r="J185" s="16"/>
      <c r="K185" s="15"/>
      <c r="L185" s="15"/>
      <c r="M185" s="49"/>
      <c r="P185" s="15"/>
      <c r="Q185" s="15"/>
    </row>
    <row r="186" spans="1:17" s="2" customFormat="1" ht="13.8" x14ac:dyDescent="0.25">
      <c r="A186" s="2" t="s">
        <v>125</v>
      </c>
      <c r="E186" s="14"/>
      <c r="F186" s="14"/>
      <c r="G186" s="14"/>
      <c r="H186" s="14"/>
      <c r="I186" s="14"/>
      <c r="J186" s="16"/>
      <c r="K186" s="15"/>
      <c r="L186" s="15"/>
      <c r="M186" s="49"/>
      <c r="P186" s="15"/>
      <c r="Q186" s="15"/>
    </row>
    <row r="187" spans="1:17" s="2" customFormat="1" ht="13.8" x14ac:dyDescent="0.25">
      <c r="A187" s="10" t="s">
        <v>149</v>
      </c>
      <c r="E187" s="14"/>
      <c r="F187" s="14"/>
      <c r="G187" s="14"/>
      <c r="H187" s="14"/>
      <c r="I187" s="14"/>
      <c r="J187" s="16"/>
      <c r="K187" s="15"/>
      <c r="L187" s="15"/>
      <c r="M187" s="49"/>
      <c r="P187" s="15"/>
      <c r="Q187" s="15"/>
    </row>
    <row r="188" spans="1:17" x14ac:dyDescent="0.25">
      <c r="M188" s="45"/>
    </row>
    <row r="189" spans="1:17" x14ac:dyDescent="0.25">
      <c r="A189" s="8" t="s">
        <v>140</v>
      </c>
      <c r="M189" s="45"/>
    </row>
    <row r="190" spans="1:17" ht="15.6" x14ac:dyDescent="0.3">
      <c r="A190" s="50" t="s">
        <v>150</v>
      </c>
      <c r="M190" s="45"/>
    </row>
    <row r="192" spans="1:17" ht="15" customHeight="1" x14ac:dyDescent="0.25"/>
  </sheetData>
  <hyperlinks>
    <hyperlink ref="A190" r:id="rId1" location="Pickwell" xr:uid="{D5101D11-7A35-4F37-8674-D05953938635}"/>
  </hyperlinks>
  <pageMargins left="0.7" right="0.7" top="0.75" bottom="0.75" header="0.3" footer="0.3"/>
  <pageSetup paperSize="9" orientation="portrait" r:id="rId2"/>
  <ignoredErrors>
    <ignoredError sqref="J5:J6 J7:J9 J14:J18 J21:J26 J29:J30 J34:J36 J40:J53 J56:J60 J61:J63 J64:J65 J72:J86 J89:J92 J95:J97 J100 J102 J105:J115 J119:J120 J123:J125 J126:J127 J140 J136 J150:J158 J163 J171:J176 J68:J69 J129:J1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Williams</dc:creator>
  <cp:lastModifiedBy>Brian Williams</cp:lastModifiedBy>
  <dcterms:created xsi:type="dcterms:W3CDTF">2020-01-16T12:31:56Z</dcterms:created>
  <dcterms:modified xsi:type="dcterms:W3CDTF">2022-10-05T12:50:20Z</dcterms:modified>
</cp:coreProperties>
</file>