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rian\Desktop\upload\"/>
    </mc:Choice>
  </mc:AlternateContent>
  <xr:revisionPtr revIDLastSave="0" documentId="13_ncr:1_{E7A89E6F-4B16-4D3E-9B5C-153FBC082DCD}" xr6:coauthVersionLast="47" xr6:coauthVersionMax="47" xr10:uidLastSave="{00000000-0000-0000-0000-000000000000}"/>
  <bookViews>
    <workbookView xWindow="-108" yWindow="-108" windowWidth="23256" windowHeight="12576" tabRatio="179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126" i="1" l="1"/>
  <c r="AS126" i="1"/>
  <c r="AT124" i="1"/>
  <c r="AS124" i="1"/>
  <c r="AS96" i="1"/>
  <c r="AT96" i="1"/>
  <c r="AS97" i="1"/>
  <c r="AT97" i="1"/>
  <c r="AS98" i="1"/>
  <c r="AT98" i="1"/>
  <c r="AS99" i="1"/>
  <c r="AT99" i="1"/>
  <c r="AS100" i="1"/>
  <c r="AT100" i="1"/>
  <c r="AS101" i="1"/>
  <c r="AT101" i="1"/>
  <c r="AS102" i="1"/>
  <c r="AT102" i="1"/>
  <c r="AS103" i="1"/>
  <c r="AT103" i="1"/>
  <c r="AS104" i="1"/>
  <c r="AT104" i="1"/>
  <c r="AS105" i="1"/>
  <c r="AT105" i="1"/>
  <c r="AS106" i="1"/>
  <c r="AT106" i="1"/>
  <c r="AS107" i="1"/>
  <c r="AT107" i="1"/>
  <c r="AS108" i="1"/>
  <c r="AT108" i="1"/>
  <c r="AS109" i="1"/>
  <c r="AT109" i="1"/>
  <c r="AS113" i="1"/>
  <c r="AT113" i="1"/>
  <c r="AS114" i="1"/>
  <c r="AT114" i="1"/>
  <c r="AS118" i="1"/>
  <c r="AT118" i="1"/>
  <c r="AS119" i="1"/>
  <c r="AT119" i="1"/>
  <c r="AS120" i="1"/>
  <c r="AT120" i="1"/>
  <c r="AS121" i="1"/>
  <c r="AT121" i="1"/>
  <c r="AS122" i="1"/>
  <c r="AT122" i="1"/>
  <c r="AS95" i="1"/>
  <c r="AT95" i="1"/>
  <c r="AS2" i="1"/>
  <c r="AT2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T29" i="1"/>
  <c r="AS30" i="1"/>
  <c r="AT30" i="1"/>
  <c r="AS31" i="1"/>
  <c r="AT31" i="1"/>
  <c r="AS32" i="1"/>
  <c r="AT32" i="1"/>
  <c r="AS33" i="1"/>
  <c r="AT33" i="1"/>
  <c r="AS34" i="1"/>
  <c r="AT34" i="1"/>
  <c r="AS35" i="1"/>
  <c r="AT35" i="1"/>
  <c r="AS36" i="1"/>
  <c r="AT36" i="1"/>
  <c r="AS37" i="1"/>
  <c r="AT37" i="1"/>
  <c r="AS38" i="1"/>
  <c r="AT38" i="1"/>
  <c r="AS39" i="1"/>
  <c r="AT39" i="1"/>
  <c r="AS40" i="1"/>
  <c r="AT40" i="1"/>
  <c r="AS41" i="1"/>
  <c r="AT41" i="1"/>
  <c r="AS45" i="1"/>
  <c r="AT45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T57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S79" i="1"/>
  <c r="AT79" i="1"/>
  <c r="AS80" i="1"/>
  <c r="AT80" i="1"/>
  <c r="AS81" i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T89" i="1"/>
  <c r="AV2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3" i="1"/>
  <c r="AV114" i="1"/>
  <c r="AV118" i="1"/>
  <c r="AV119" i="1"/>
  <c r="AV120" i="1"/>
  <c r="AV121" i="1"/>
  <c r="AV122" i="1"/>
  <c r="AV123" i="1"/>
  <c r="AV1" i="1"/>
  <c r="AS1" i="1"/>
  <c r="AT1" i="1"/>
  <c r="AQ126" i="1" l="1"/>
  <c r="AP126" i="1"/>
  <c r="AQ127" i="1" s="1"/>
  <c r="AQ124" i="1"/>
  <c r="AP124" i="1"/>
  <c r="AQ125" i="1" s="1"/>
  <c r="AT94" i="1" l="1"/>
  <c r="AS94" i="1"/>
  <c r="AU94" i="1" s="1"/>
  <c r="AT123" i="1"/>
  <c r="AS123" i="1"/>
  <c r="AU123" i="1" s="1"/>
  <c r="AU2" i="1"/>
  <c r="AU8" i="1"/>
  <c r="AU10" i="1"/>
  <c r="AU11" i="1"/>
  <c r="AU12" i="1"/>
  <c r="AU14" i="1"/>
  <c r="AU17" i="1"/>
  <c r="AU18" i="1"/>
  <c r="AU20" i="1"/>
  <c r="AU27" i="1"/>
  <c r="AU28" i="1"/>
  <c r="AU30" i="1"/>
  <c r="AU32" i="1"/>
  <c r="AU34" i="1"/>
  <c r="AU39" i="1"/>
  <c r="AU46" i="1"/>
  <c r="AU48" i="1"/>
  <c r="AU50" i="1"/>
  <c r="AU52" i="1"/>
  <c r="AU54" i="1"/>
  <c r="AU55" i="1"/>
  <c r="AU59" i="1"/>
  <c r="AU60" i="1"/>
  <c r="AU64" i="1"/>
  <c r="AU66" i="1"/>
  <c r="AU70" i="1"/>
  <c r="AU71" i="1"/>
  <c r="AU72" i="1"/>
  <c r="AU76" i="1"/>
  <c r="AU78" i="1"/>
  <c r="AU82" i="1"/>
  <c r="AU86" i="1"/>
  <c r="AU87" i="1"/>
  <c r="AU88" i="1"/>
  <c r="AU89" i="1"/>
  <c r="AU98" i="1"/>
  <c r="AU99" i="1"/>
  <c r="AU100" i="1"/>
  <c r="AU104" i="1"/>
  <c r="AU113" i="1"/>
  <c r="AU114" i="1"/>
  <c r="AU118" i="1"/>
  <c r="AU120" i="1"/>
  <c r="AU121" i="1"/>
  <c r="AU122" i="1"/>
  <c r="AN126" i="1"/>
  <c r="AO126" i="1"/>
  <c r="AN124" i="1"/>
  <c r="AO125" i="1" s="1"/>
  <c r="AO124" i="1"/>
  <c r="AM126" i="1"/>
  <c r="AL126" i="1"/>
  <c r="Z124" i="1"/>
  <c r="AL124" i="1"/>
  <c r="AM124" i="1"/>
  <c r="AK126" i="1"/>
  <c r="AJ126" i="1"/>
  <c r="AK124" i="1"/>
  <c r="AJ124" i="1"/>
  <c r="AU109" i="1" l="1"/>
  <c r="AU96" i="1"/>
  <c r="AU81" i="1"/>
  <c r="AU68" i="1"/>
  <c r="AU58" i="1"/>
  <c r="AU53" i="1"/>
  <c r="AU29" i="1"/>
  <c r="AU24" i="1"/>
  <c r="AU16" i="1"/>
  <c r="AU9" i="1"/>
  <c r="AU106" i="1"/>
  <c r="AU26" i="1"/>
  <c r="AU65" i="1"/>
  <c r="AU36" i="1"/>
  <c r="AU31" i="1"/>
  <c r="AU13" i="1"/>
  <c r="AU108" i="1"/>
  <c r="AU103" i="1"/>
  <c r="AU80" i="1"/>
  <c r="AU75" i="1"/>
  <c r="AU62" i="1"/>
  <c r="AU23" i="1"/>
  <c r="AU49" i="1"/>
  <c r="AU38" i="1"/>
  <c r="AU33" i="1"/>
  <c r="AU102" i="1"/>
  <c r="AU84" i="1"/>
  <c r="AU74" i="1"/>
  <c r="AU56" i="1"/>
  <c r="AU40" i="1"/>
  <c r="AU22" i="1"/>
  <c r="AU105" i="1"/>
  <c r="AU77" i="1"/>
  <c r="AU61" i="1"/>
  <c r="AU45" i="1"/>
  <c r="AU35" i="1"/>
  <c r="AU19" i="1"/>
  <c r="AU107" i="1"/>
  <c r="AU79" i="1"/>
  <c r="AU63" i="1"/>
  <c r="AU47" i="1"/>
  <c r="AU37" i="1"/>
  <c r="AU21" i="1"/>
  <c r="AU95" i="1"/>
  <c r="AU83" i="1"/>
  <c r="AU67" i="1"/>
  <c r="AU51" i="1"/>
  <c r="AU41" i="1"/>
  <c r="AU25" i="1"/>
  <c r="AO127" i="1"/>
  <c r="AU119" i="1"/>
  <c r="AU97" i="1"/>
  <c r="AU85" i="1"/>
  <c r="AU69" i="1"/>
  <c r="AU101" i="1"/>
  <c r="AU73" i="1"/>
  <c r="AU57" i="1"/>
  <c r="AU15" i="1"/>
  <c r="AM125" i="1"/>
  <c r="AM127" i="1"/>
  <c r="AK127" i="1"/>
  <c r="AK125" i="1"/>
  <c r="AI126" i="1"/>
  <c r="AH126" i="1"/>
  <c r="AI124" i="1"/>
  <c r="AH124" i="1"/>
  <c r="AI127" i="1" l="1"/>
  <c r="AI125" i="1"/>
  <c r="AA126" i="1"/>
  <c r="AB126" i="1"/>
  <c r="AC126" i="1"/>
  <c r="AF126" i="1"/>
  <c r="AG126" i="1"/>
  <c r="Z126" i="1"/>
  <c r="M126" i="1" l="1"/>
  <c r="N126" i="1"/>
  <c r="O126" i="1"/>
  <c r="P126" i="1"/>
  <c r="Q126" i="1"/>
  <c r="R126" i="1"/>
  <c r="S126" i="1"/>
  <c r="T126" i="1"/>
  <c r="U126" i="1"/>
  <c r="V126" i="1"/>
  <c r="W126" i="1"/>
  <c r="X126" i="1"/>
  <c r="Y126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AA124" i="1"/>
  <c r="AB124" i="1"/>
  <c r="AC124" i="1"/>
  <c r="AF124" i="1"/>
  <c r="AG124" i="1"/>
  <c r="L126" i="1" l="1"/>
  <c r="M127" i="1" s="1"/>
  <c r="K126" i="1"/>
  <c r="J126" i="1"/>
  <c r="I126" i="1"/>
  <c r="H126" i="1"/>
  <c r="G126" i="1"/>
  <c r="F126" i="1"/>
  <c r="E126" i="1"/>
  <c r="D126" i="1"/>
  <c r="M124" i="1"/>
  <c r="L124" i="1"/>
  <c r="K124" i="1"/>
  <c r="J124" i="1"/>
  <c r="I124" i="1"/>
  <c r="H124" i="1"/>
  <c r="G124" i="1"/>
  <c r="F124" i="1"/>
  <c r="E124" i="1"/>
  <c r="D124" i="1"/>
  <c r="G125" i="1" l="1"/>
  <c r="I127" i="1"/>
  <c r="K125" i="1"/>
  <c r="M125" i="1"/>
  <c r="K127" i="1"/>
  <c r="I125" i="1"/>
  <c r="G127" i="1"/>
  <c r="E125" i="1"/>
  <c r="E127" i="1"/>
  <c r="AG127" i="1"/>
  <c r="AG125" i="1"/>
  <c r="AC125" i="1" l="1"/>
  <c r="AA125" i="1"/>
  <c r="AC127" i="1"/>
  <c r="AA127" i="1"/>
  <c r="Y127" i="1" l="1"/>
  <c r="Y125" i="1"/>
  <c r="AU126" i="1" l="1"/>
  <c r="AT129" i="1" s="1"/>
  <c r="AU124" i="1"/>
  <c r="W127" i="1"/>
  <c r="U127" i="1"/>
  <c r="AS129" i="1" l="1"/>
  <c r="AU1" i="1"/>
  <c r="Q127" i="1" l="1"/>
  <c r="S127" i="1"/>
  <c r="O125" i="1"/>
  <c r="S125" i="1"/>
  <c r="U125" i="1"/>
  <c r="O127" i="1"/>
  <c r="Q125" i="1"/>
  <c r="W125" i="1"/>
</calcChain>
</file>

<file path=xl/sharedStrings.xml><?xml version="1.0" encoding="utf-8"?>
<sst xmlns="http://schemas.openxmlformats.org/spreadsheetml/2006/main" count="203" uniqueCount="147">
  <si>
    <t>Bridlington frontage</t>
  </si>
  <si>
    <t>Opposite Barmston outfall</t>
  </si>
  <si>
    <t>South of Atwick</t>
  </si>
  <si>
    <t>North end of Hornsea frontage</t>
  </si>
  <si>
    <t>Hornsea frontage</t>
  </si>
  <si>
    <t>South of Hornsea</t>
  </si>
  <si>
    <t>Opposite Rolston</t>
  </si>
  <si>
    <t>North of Mappleton</t>
  </si>
  <si>
    <t>Between Mappleton and Cowden</t>
  </si>
  <si>
    <t>South end of Cowden</t>
  </si>
  <si>
    <t>South of MOD site Cowden</t>
  </si>
  <si>
    <t>North of Aldbrough</t>
  </si>
  <si>
    <t>South of Aldbrough</t>
  </si>
  <si>
    <t>Opposite East Newton</t>
  </si>
  <si>
    <t>Between East Newton and Ringbrough</t>
  </si>
  <si>
    <t>Opposite Ringbrough</t>
  </si>
  <si>
    <t>South of Ringbrough</t>
  </si>
  <si>
    <t>North of Garton</t>
  </si>
  <si>
    <t>South of Garton</t>
  </si>
  <si>
    <t>Opposite Grimston Park</t>
  </si>
  <si>
    <t>South of Grimston Park</t>
  </si>
  <si>
    <t>North of Hilston</t>
  </si>
  <si>
    <t>North of Waxholme</t>
  </si>
  <si>
    <t>South of Waxholme</t>
  </si>
  <si>
    <t>Between Waxholme and Withernsea</t>
  </si>
  <si>
    <t>North of Withernsea defences</t>
  </si>
  <si>
    <t>Withernsea frontage</t>
  </si>
  <si>
    <t>Opposite sewage works off Holmpton Road</t>
  </si>
  <si>
    <t>North of Holmpton village</t>
  </si>
  <si>
    <t>Opposite Holmpton village</t>
  </si>
  <si>
    <t>South of Holmpton village</t>
  </si>
  <si>
    <t>North of Out Newton</t>
  </si>
  <si>
    <t>Opposite Out Newton</t>
  </si>
  <si>
    <t>South of Out Newton</t>
  </si>
  <si>
    <t>Easington defences</t>
  </si>
  <si>
    <t>Between Kilnsea and Spurn</t>
  </si>
  <si>
    <t>North end of Spurn</t>
  </si>
  <si>
    <t>Autumn</t>
  </si>
  <si>
    <t>Spring</t>
  </si>
  <si>
    <t>[2008]</t>
  </si>
  <si>
    <t>[2009]</t>
  </si>
  <si>
    <t>[2010]</t>
  </si>
  <si>
    <t>[2011]</t>
  </si>
  <si>
    <t>[2012]</t>
  </si>
  <si>
    <t xml:space="preserve">  year</t>
  </si>
  <si>
    <t xml:space="preserve">  seasonal averages for entire coast</t>
  </si>
  <si>
    <t xml:space="preserve">  seasonal averages for undefended cliff</t>
  </si>
  <si>
    <t>[2013]</t>
  </si>
  <si>
    <t>All values in metres</t>
  </si>
  <si>
    <t>South of Bridlington defences</t>
  </si>
  <si>
    <t>South end of Wilsthorpe</t>
  </si>
  <si>
    <t>North of Auburn Farm</t>
  </si>
  <si>
    <t>North of Barmston Beach holiday park</t>
  </si>
  <si>
    <t>Opposite Skipsea</t>
  </si>
  <si>
    <t>South of Skipsea Withow</t>
  </si>
  <si>
    <t>North end of Low Skirlington caravan park</t>
  </si>
  <si>
    <t>Within Low Skirlington caravan park</t>
  </si>
  <si>
    <t>South end of Low Skirlington caravan park</t>
  </si>
  <si>
    <t>Caravan park to south of defences</t>
  </si>
  <si>
    <t>Rolston firing range</t>
  </si>
  <si>
    <t>South of Mappleton</t>
  </si>
  <si>
    <t>Opposite Hilston</t>
  </si>
  <si>
    <t>North of Tunstall</t>
  </si>
  <si>
    <t>South of Tunstall</t>
  </si>
  <si>
    <t>South of Easington</t>
  </si>
  <si>
    <t xml:space="preserve">North of Bridlington defences </t>
  </si>
  <si>
    <t>North boundary of Seaside caravan park – Ulrome</t>
  </si>
  <si>
    <t>South end of Seaside caravan park – Ulrome</t>
  </si>
  <si>
    <t xml:space="preserve">South Riviera Drive – Sewerby </t>
  </si>
  <si>
    <t>South Shore holiday village – Wilsthorpe</t>
  </si>
  <si>
    <t>South of Earl's Dyke – Barmston</t>
  </si>
  <si>
    <t>Watermill Grounds  – north of Barmston</t>
  </si>
  <si>
    <t>Opposite Hamilton Hill – north of Barmston</t>
  </si>
  <si>
    <t>South of Sands Lane – Barmston</t>
  </si>
  <si>
    <t>Opposite Brickdale – south of Barmston</t>
  </si>
  <si>
    <t>Opposite Southfield Lane – Ulrome/Skipsea</t>
  </si>
  <si>
    <t>North end of Green Lane – Skipsea</t>
  </si>
  <si>
    <t>South of Green Lane – Skipsea</t>
  </si>
  <si>
    <t>Cliff Road (Hornsea Road) – south of Skipsea</t>
  </si>
  <si>
    <t>Golf course – north of Skirlington</t>
  </si>
  <si>
    <t>North end of Long Lane – Atwick</t>
  </si>
  <si>
    <t>Opposite Long Lane – Atwick</t>
  </si>
  <si>
    <t>Opposite Cliff Road – Atwick</t>
  </si>
  <si>
    <t>North end of Cliff Road – Hornsea</t>
  </si>
  <si>
    <t>South of Nutana Avenue – Hornsea</t>
  </si>
  <si>
    <t>North of Eelmere Lane – Cowden</t>
  </si>
  <si>
    <t>North end of MOD site – Cowden</t>
  </si>
  <si>
    <t>Within MOD site – Cowden</t>
  </si>
  <si>
    <t>South end of MOD site – Cowden</t>
  </si>
  <si>
    <t>North of Pastures Lane – Tunstall</t>
  </si>
  <si>
    <t>North end of Pastures Lane – Tunstall</t>
  </si>
  <si>
    <t>Opposite Pastures Lane – Tunstall</t>
  </si>
  <si>
    <t>North of Sand–le–Mere holiday village</t>
  </si>
  <si>
    <t>South of Sand–le–Mere holiday village</t>
  </si>
  <si>
    <t>South of Sand–le–Mere</t>
  </si>
  <si>
    <t>Opposite Redhouse Farm – Waxholme</t>
  </si>
  <si>
    <t>South of Turner Avenue – Withernsea</t>
  </si>
  <si>
    <t>South of Golden Sands holidy park – Withernsea</t>
  </si>
  <si>
    <t>North of Intack Farm – Hollym</t>
  </si>
  <si>
    <t>North of Nevilles Farm – Holmpton</t>
  </si>
  <si>
    <t>North of The Runnell – Holmpton</t>
  </si>
  <si>
    <t>Opposite Seaside Road – Easington</t>
  </si>
  <si>
    <t>South end of Lagoon/Dune SSSI – Kilnsea</t>
  </si>
  <si>
    <t>North of Godwin Battery site – Kilnsea</t>
  </si>
  <si>
    <t>South of Blue Bell – Kilnsea</t>
  </si>
  <si>
    <t>South end of old children's holiday camp – Rolston</t>
  </si>
  <si>
    <t xml:space="preserve">Opposite Auburn Farm  </t>
  </si>
  <si>
    <t xml:space="preserve">South of Auburn Farm </t>
  </si>
  <si>
    <t xml:space="preserve">Easington/Kilnsea dunes </t>
  </si>
  <si>
    <t xml:space="preserve">Easington/Kilnsea dunes  </t>
  </si>
  <si>
    <t>North of Earls Dyke – Barmston</t>
  </si>
  <si>
    <t>North of Atwick Gap (boat club ramp) – Homsea</t>
  </si>
  <si>
    <t xml:space="preserve">Mappleton – north of defences </t>
  </si>
  <si>
    <t>North of Hill Top Farm – south of Aldbrough</t>
  </si>
  <si>
    <t>South of Hill Top Farm – south of Aldbrough</t>
  </si>
  <si>
    <t>Dimlington High Land</t>
  </si>
  <si>
    <t>South of Dimlington High Land</t>
  </si>
  <si>
    <t>Between Dimlington High Land and Easington</t>
  </si>
  <si>
    <t>East Yorkshire coastal erosion</t>
  </si>
  <si>
    <t>Original data supplied by East Riding of Yorkshire Council</t>
  </si>
  <si>
    <t>[2014]</t>
  </si>
  <si>
    <t>Neck of Spurn peninsula [lost December 2013]</t>
  </si>
  <si>
    <t>[2015]</t>
  </si>
  <si>
    <t>YEAR</t>
  </si>
  <si>
    <t>Possible rounding differences</t>
  </si>
  <si>
    <t>Max</t>
  </si>
  <si>
    <t>[2016]</t>
  </si>
  <si>
    <t>no</t>
  </si>
  <si>
    <t>survey</t>
  </si>
  <si>
    <t>year</t>
  </si>
  <si>
    <t>[2017]</t>
  </si>
  <si>
    <t>[excludes 2016]</t>
  </si>
  <si>
    <t>[2003]</t>
  </si>
  <si>
    <t>[2004]</t>
  </si>
  <si>
    <t>[2005]</t>
  </si>
  <si>
    <t>[2006</t>
  </si>
  <si>
    <t>[2007]</t>
  </si>
  <si>
    <t>Colour grading lowest (white) to highest (red) [excludes 2016]</t>
  </si>
  <si>
    <t>Italicised values are averages between surveys</t>
  </si>
  <si>
    <t>[2018]</t>
  </si>
  <si>
    <t>[2019]</t>
  </si>
  <si>
    <t>[2020]</t>
  </si>
  <si>
    <t>[2021]</t>
  </si>
  <si>
    <t>Cliff loss seasonal data 2003 to 2022 (20 years)</t>
  </si>
  <si>
    <t>urbanrim.org.uk/data-seasons-2003-2022</t>
  </si>
  <si>
    <t>Prepared by Brian Williams, September 2023</t>
  </si>
  <si>
    <t>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</si>
</sst>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sz val="9.5"/>
      <color theme="1"/>
      <name val="Arial"/>
      <family val="2"/>
    </font>
    <font>
      <b/>
      <sz val="9.5"/>
      <color rgb="FFC00000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4"/>
      <name val="Arial"/>
      <family val="2"/>
    </font>
    <font>
      <sz val="11"/>
      <color theme="4"/>
      <name val="Arial"/>
      <family val="2"/>
    </font>
    <font>
      <i/>
      <sz val="10"/>
      <color theme="4"/>
      <name val="Arial"/>
      <family val="2"/>
    </font>
    <font>
      <sz val="8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i/>
      <sz val="9.5"/>
      <color theme="4"/>
      <name val="Arial"/>
      <family val="2"/>
    </font>
    <font>
      <sz val="8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2"/>
      <color rgb="FF0070C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9"/>
      <color theme="1"/>
      <name val="Calibri"/>
      <family val="2"/>
      <scheme val="minor"/>
    </font>
    <font>
      <sz val="10"/>
      <name val="Lucida Bright"/>
      <family val="1"/>
    </font>
    <font>
      <sz val="9"/>
      <color theme="1" tint="0.499984740745262"/>
      <name val="Arial"/>
      <family val="2"/>
    </font>
    <font>
      <sz val="9"/>
      <color theme="4"/>
      <name val="Arial"/>
      <family val="2"/>
    </font>
    <font>
      <i/>
      <sz val="10"/>
      <color theme="1"/>
      <name val="Arial"/>
      <family val="2"/>
    </font>
    <font>
      <sz val="11"/>
      <color theme="1" tint="0.499984740745262"/>
      <name val="Arial"/>
      <family val="2"/>
    </font>
    <font>
      <sz val="10"/>
      <color theme="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5">
    <xf numFmtId="0" fontId="0" fillId="0" borderId="0" xfId="0"/>
    <xf numFmtId="0" fontId="19" fillId="0" borderId="0" xfId="0" applyFont="1"/>
    <xf numFmtId="0" fontId="18" fillId="0" borderId="0" xfId="0" applyFont="1"/>
    <xf numFmtId="2" fontId="18" fillId="0" borderId="0" xfId="0" applyNumberFormat="1" applyFont="1"/>
    <xf numFmtId="0" fontId="23" fillId="0" borderId="0" xfId="0" applyFont="1"/>
    <xf numFmtId="2" fontId="23" fillId="0" borderId="0" xfId="0" applyNumberFormat="1" applyFont="1"/>
    <xf numFmtId="2" fontId="22" fillId="0" borderId="0" xfId="0" applyNumberFormat="1" applyFont="1"/>
    <xf numFmtId="0" fontId="25" fillId="0" borderId="0" xfId="0" applyFont="1"/>
    <xf numFmtId="0" fontId="27" fillId="0" borderId="0" xfId="0" applyFont="1"/>
    <xf numFmtId="2" fontId="30" fillId="0" borderId="0" xfId="0" applyNumberFormat="1" applyFont="1"/>
    <xf numFmtId="0" fontId="20" fillId="0" borderId="0" xfId="0" applyFont="1" applyAlignment="1">
      <alignment horizontal="center"/>
    </xf>
    <xf numFmtId="0" fontId="28" fillId="0" borderId="0" xfId="0" applyFont="1"/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3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" fontId="34" fillId="0" borderId="0" xfId="0" applyNumberFormat="1" applyFont="1"/>
    <xf numFmtId="2" fontId="35" fillId="0" borderId="0" xfId="0" applyNumberFormat="1" applyFont="1"/>
    <xf numFmtId="2" fontId="33" fillId="0" borderId="0" xfId="0" applyNumberFormat="1" applyFont="1" applyAlignment="1">
      <alignment horizontal="right"/>
    </xf>
    <xf numFmtId="0" fontId="38" fillId="0" borderId="0" xfId="0" applyFont="1" applyAlignment="1">
      <alignment horizontal="center"/>
    </xf>
    <xf numFmtId="2" fontId="39" fillId="0" borderId="0" xfId="0" applyNumberFormat="1" applyFont="1"/>
    <xf numFmtId="0" fontId="22" fillId="0" borderId="0" xfId="0" applyFont="1" applyAlignment="1">
      <alignment horizontal="left"/>
    </xf>
    <xf numFmtId="2" fontId="29" fillId="0" borderId="0" xfId="0" applyNumberFormat="1" applyFont="1" applyAlignment="1">
      <alignment horizontal="right"/>
    </xf>
    <xf numFmtId="2" fontId="18" fillId="0" borderId="0" xfId="0" applyNumberFormat="1" applyFont="1" applyAlignment="1">
      <alignment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Alignment="1">
      <alignment horizontal="center"/>
    </xf>
    <xf numFmtId="2" fontId="42" fillId="0" borderId="0" xfId="0" applyNumberFormat="1" applyFont="1" applyAlignment="1">
      <alignment horizontal="left"/>
    </xf>
    <xf numFmtId="0" fontId="42" fillId="0" borderId="0" xfId="0" applyFont="1"/>
    <xf numFmtId="2" fontId="22" fillId="0" borderId="0" xfId="0" applyNumberFormat="1" applyFont="1" applyAlignment="1">
      <alignment horizontal="left"/>
    </xf>
    <xf numFmtId="0" fontId="44" fillId="0" borderId="0" xfId="0" applyFont="1"/>
    <xf numFmtId="2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43" fillId="0" borderId="11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10" fontId="45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" fontId="46" fillId="0" borderId="12" xfId="0" applyNumberFormat="1" applyFont="1" applyBorder="1" applyAlignment="1">
      <alignment horizontal="center"/>
    </xf>
    <xf numFmtId="2" fontId="31" fillId="0" borderId="15" xfId="0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7" fillId="0" borderId="0" xfId="0" applyFont="1"/>
    <xf numFmtId="2" fontId="43" fillId="0" borderId="19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 wrapText="1"/>
    </xf>
    <xf numFmtId="2" fontId="43" fillId="0" borderId="17" xfId="0" applyNumberFormat="1" applyFont="1" applyBorder="1" applyAlignment="1">
      <alignment horizontal="center"/>
    </xf>
    <xf numFmtId="2" fontId="43" fillId="0" borderId="14" xfId="0" applyNumberFormat="1" applyFont="1" applyBorder="1" applyAlignment="1">
      <alignment horizontal="center"/>
    </xf>
    <xf numFmtId="2" fontId="33" fillId="0" borderId="11" xfId="0" applyNumberFormat="1" applyFont="1" applyBorder="1" applyAlignment="1">
      <alignment horizontal="center"/>
    </xf>
    <xf numFmtId="2" fontId="43" fillId="33" borderId="11" xfId="0" applyNumberFormat="1" applyFont="1" applyFill="1" applyBorder="1" applyAlignment="1">
      <alignment horizontal="center"/>
    </xf>
    <xf numFmtId="2" fontId="33" fillId="0" borderId="15" xfId="0" applyNumberFormat="1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22" fillId="0" borderId="0" xfId="0" applyFont="1"/>
    <xf numFmtId="2" fontId="43" fillId="33" borderId="13" xfId="0" applyNumberFormat="1" applyFont="1" applyFill="1" applyBorder="1" applyAlignment="1">
      <alignment horizontal="right"/>
    </xf>
    <xf numFmtId="2" fontId="43" fillId="0" borderId="21" xfId="0" applyNumberFormat="1" applyFont="1" applyBorder="1" applyAlignment="1">
      <alignment horizontal="center"/>
    </xf>
    <xf numFmtId="0" fontId="48" fillId="0" borderId="21" xfId="0" applyFont="1" applyBorder="1"/>
    <xf numFmtId="2" fontId="23" fillId="0" borderId="11" xfId="0" applyNumberFormat="1" applyFont="1" applyBorder="1"/>
    <xf numFmtId="1" fontId="43" fillId="0" borderId="21" xfId="0" applyNumberFormat="1" applyFont="1" applyBorder="1"/>
    <xf numFmtId="2" fontId="43" fillId="33" borderId="12" xfId="0" applyNumberFormat="1" applyFont="1" applyFill="1" applyBorder="1" applyAlignment="1">
      <alignment horizontal="right"/>
    </xf>
    <xf numFmtId="2" fontId="23" fillId="0" borderId="11" xfId="0" applyNumberFormat="1" applyFont="1" applyBorder="1" applyAlignment="1">
      <alignment horizontal="center"/>
    </xf>
    <xf numFmtId="2" fontId="34" fillId="0" borderId="20" xfId="0" applyNumberFormat="1" applyFont="1" applyBorder="1"/>
    <xf numFmtId="2" fontId="30" fillId="0" borderId="20" xfId="0" applyNumberFormat="1" applyFont="1" applyBorder="1"/>
    <xf numFmtId="0" fontId="21" fillId="0" borderId="20" xfId="0" applyFont="1" applyBorder="1" applyAlignment="1">
      <alignment horizontal="center"/>
    </xf>
    <xf numFmtId="2" fontId="25" fillId="0" borderId="11" xfId="0" applyNumberFormat="1" applyFont="1" applyBorder="1"/>
    <xf numFmtId="2" fontId="25" fillId="0" borderId="22" xfId="0" applyNumberFormat="1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2" fontId="34" fillId="0" borderId="22" xfId="0" applyNumberFormat="1" applyFont="1" applyBorder="1"/>
    <xf numFmtId="2" fontId="30" fillId="0" borderId="21" xfId="0" applyNumberFormat="1" applyFont="1" applyBorder="1"/>
    <xf numFmtId="49" fontId="33" fillId="0" borderId="16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2" fontId="23" fillId="0" borderId="15" xfId="0" applyNumberFormat="1" applyFont="1" applyBorder="1" applyAlignment="1">
      <alignment horizontal="center"/>
    </xf>
    <xf numFmtId="2" fontId="43" fillId="0" borderId="11" xfId="0" applyNumberFormat="1" applyFont="1" applyBorder="1" applyAlignment="1">
      <alignment horizontal="right"/>
    </xf>
    <xf numFmtId="2" fontId="43" fillId="33" borderId="11" xfId="0" applyNumberFormat="1" applyFont="1" applyFill="1" applyBorder="1" applyAlignment="1">
      <alignment horizontal="right"/>
    </xf>
    <xf numFmtId="2" fontId="22" fillId="0" borderId="11" xfId="0" applyNumberFormat="1" applyFont="1" applyBorder="1" applyAlignment="1">
      <alignment horizontal="right"/>
    </xf>
    <xf numFmtId="2" fontId="41" fillId="0" borderId="0" xfId="0" applyNumberFormat="1" applyFont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0" xfId="0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53" fillId="0" borderId="0" xfId="0" applyNumberFormat="1" applyFont="1" applyAlignment="1">
      <alignment horizontal="right"/>
    </xf>
    <xf numFmtId="2" fontId="33" fillId="33" borderId="13" xfId="0" applyNumberFormat="1" applyFont="1" applyFill="1" applyBorder="1" applyAlignment="1">
      <alignment horizontal="right"/>
    </xf>
    <xf numFmtId="2" fontId="33" fillId="33" borderId="13" xfId="0" applyNumberFormat="1" applyFont="1" applyFill="1" applyBorder="1"/>
    <xf numFmtId="0" fontId="36" fillId="33" borderId="13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22" fillId="0" borderId="13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2" fontId="22" fillId="33" borderId="11" xfId="0" applyNumberFormat="1" applyFont="1" applyFill="1" applyBorder="1" applyAlignment="1">
      <alignment horizontal="center"/>
    </xf>
    <xf numFmtId="2" fontId="33" fillId="0" borderId="16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51" fillId="0" borderId="11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2" fontId="33" fillId="0" borderId="12" xfId="0" applyNumberFormat="1" applyFont="1" applyBorder="1" applyAlignment="1">
      <alignment horizontal="center"/>
    </xf>
    <xf numFmtId="2" fontId="33" fillId="0" borderId="18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2" fontId="33" fillId="0" borderId="13" xfId="0" applyNumberFormat="1" applyFont="1" applyBorder="1" applyAlignment="1">
      <alignment horizontal="center"/>
    </xf>
    <xf numFmtId="2" fontId="33" fillId="0" borderId="17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" fontId="25" fillId="0" borderId="0" xfId="0" applyNumberFormat="1" applyFont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0" xfId="0" applyFont="1" applyAlignment="1">
      <alignment horizontal="center"/>
    </xf>
    <xf numFmtId="2" fontId="26" fillId="0" borderId="16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11" xfId="0" applyFont="1" applyBorder="1"/>
    <xf numFmtId="164" fontId="43" fillId="0" borderId="11" xfId="0" applyNumberFormat="1" applyFont="1" applyBorder="1" applyAlignment="1">
      <alignment horizontal="center"/>
    </xf>
    <xf numFmtId="0" fontId="22" fillId="0" borderId="16" xfId="0" applyFont="1" applyBorder="1" applyAlignment="1">
      <alignment horizontal="right"/>
    </xf>
    <xf numFmtId="2" fontId="43" fillId="0" borderId="16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left"/>
    </xf>
    <xf numFmtId="2" fontId="33" fillId="0" borderId="22" xfId="0" applyNumberFormat="1" applyFont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68"/>
  <sheetViews>
    <sheetView tabSelected="1" defaultGridColor="0" topLeftCell="A115" colorId="8" zoomScale="106" zoomScaleNormal="106" workbookViewId="0">
      <selection activeCell="C138" sqref="C138"/>
    </sheetView>
  </sheetViews>
  <sheetFormatPr defaultRowHeight="13.2" customHeight="1" x14ac:dyDescent="0.3"/>
  <cols>
    <col min="1" max="1" width="4.77734375" style="7" customWidth="1"/>
    <col min="2" max="2" width="0.88671875" style="2" customWidth="1"/>
    <col min="3" max="3" width="37.77734375" style="2" customWidth="1"/>
    <col min="4" max="13" width="5.77734375" style="2" customWidth="1"/>
    <col min="14" max="14" width="5.77734375" style="1" customWidth="1"/>
    <col min="15" max="15" width="5.77734375" style="8" customWidth="1"/>
    <col min="16" max="17" width="5.77734375" style="18" customWidth="1"/>
    <col min="18" max="19" width="5.77734375" style="2" customWidth="1"/>
    <col min="20" max="20" width="5.77734375" customWidth="1"/>
    <col min="21" max="22" width="5.77734375" style="6" customWidth="1"/>
    <col min="23" max="43" width="5.77734375" style="5" customWidth="1"/>
    <col min="44" max="44" width="0.88671875" style="5" customWidth="1"/>
    <col min="45" max="47" width="5.77734375" style="38" customWidth="1"/>
    <col min="48" max="48" width="5.77734375" style="2" customWidth="1"/>
    <col min="49" max="16384" width="8.88671875" style="2"/>
  </cols>
  <sheetData>
    <row r="1" spans="1:48" ht="13.2" customHeight="1" x14ac:dyDescent="0.25">
      <c r="A1" s="4">
        <v>1</v>
      </c>
      <c r="B1" s="1"/>
      <c r="C1" s="36" t="s">
        <v>68</v>
      </c>
      <c r="D1" s="40">
        <v>0.55000000000000004</v>
      </c>
      <c r="E1" s="40">
        <v>0.34</v>
      </c>
      <c r="F1" s="40">
        <v>0</v>
      </c>
      <c r="G1" s="40">
        <v>0</v>
      </c>
      <c r="H1" s="40">
        <v>0.45</v>
      </c>
      <c r="I1" s="40">
        <v>0</v>
      </c>
      <c r="J1" s="40">
        <v>0</v>
      </c>
      <c r="K1" s="40">
        <v>0</v>
      </c>
      <c r="L1" s="40">
        <v>0</v>
      </c>
      <c r="M1" s="40">
        <v>0</v>
      </c>
      <c r="N1" s="40">
        <v>0</v>
      </c>
      <c r="O1" s="40">
        <v>0.14000000000000001</v>
      </c>
      <c r="P1" s="40">
        <v>0</v>
      </c>
      <c r="Q1" s="40">
        <v>0</v>
      </c>
      <c r="R1" s="40">
        <v>0</v>
      </c>
      <c r="S1" s="40">
        <v>0</v>
      </c>
      <c r="T1" s="40">
        <v>0</v>
      </c>
      <c r="U1" s="40">
        <v>0</v>
      </c>
      <c r="V1" s="39">
        <v>0</v>
      </c>
      <c r="W1" s="39">
        <v>0.7799999999999998</v>
      </c>
      <c r="X1" s="51">
        <v>0</v>
      </c>
      <c r="Y1" s="39">
        <v>0</v>
      </c>
      <c r="Z1" s="39">
        <v>0</v>
      </c>
      <c r="AA1" s="39">
        <v>0</v>
      </c>
      <c r="AB1" s="39">
        <v>0</v>
      </c>
      <c r="AC1" s="39">
        <v>0</v>
      </c>
      <c r="AD1" s="39"/>
      <c r="AE1" s="39">
        <v>0</v>
      </c>
      <c r="AF1" s="83">
        <v>0</v>
      </c>
      <c r="AG1" s="39">
        <v>0</v>
      </c>
      <c r="AH1" s="39">
        <v>0</v>
      </c>
      <c r="AI1" s="40">
        <v>0</v>
      </c>
      <c r="AJ1" s="40">
        <v>0</v>
      </c>
      <c r="AK1" s="40">
        <v>0</v>
      </c>
      <c r="AL1" s="40">
        <v>0</v>
      </c>
      <c r="AM1" s="39">
        <v>0</v>
      </c>
      <c r="AN1" s="39">
        <v>0</v>
      </c>
      <c r="AO1" s="39">
        <v>0</v>
      </c>
      <c r="AP1" s="39">
        <v>0</v>
      </c>
      <c r="AQ1" s="39">
        <v>1.1600000000000001</v>
      </c>
      <c r="AR1" s="70"/>
      <c r="AS1" s="40">
        <f>(D1+F1+H1+J1+L1+N1+P1+R1+T1+V1+X1+Z1+AB1+AF1+AH1+AJ1+AL1+AN1+AP1)/19</f>
        <v>5.2631578947368418E-2</v>
      </c>
      <c r="AT1" s="40">
        <f>(E1+G1+I1+K1+M1+O1+Q1+S1+U1+W1+Y1+AA1+AC1+AG1+AI1+AK1+AM1+AO1+AQ1)/19</f>
        <v>0.12736842105263158</v>
      </c>
      <c r="AU1" s="71">
        <f>AS1+AT1</f>
        <v>0.18</v>
      </c>
      <c r="AV1" s="75">
        <f>MAX(D1:AC1,AF1:AQ1)</f>
        <v>1.1600000000000001</v>
      </c>
    </row>
    <row r="2" spans="1:48" ht="13.2" customHeight="1" x14ac:dyDescent="0.25">
      <c r="A2" s="4">
        <v>2</v>
      </c>
      <c r="B2" s="1"/>
      <c r="C2" s="36" t="s">
        <v>65</v>
      </c>
      <c r="D2" s="40">
        <v>0</v>
      </c>
      <c r="E2" s="40">
        <v>0</v>
      </c>
      <c r="F2" s="40">
        <v>0</v>
      </c>
      <c r="G2" s="40">
        <v>0</v>
      </c>
      <c r="H2" s="40">
        <v>0</v>
      </c>
      <c r="I2" s="40">
        <v>0</v>
      </c>
      <c r="J2" s="40">
        <v>0</v>
      </c>
      <c r="K2" s="40">
        <v>0.28999999999999998</v>
      </c>
      <c r="L2" s="40">
        <v>0</v>
      </c>
      <c r="M2" s="40">
        <v>0</v>
      </c>
      <c r="N2" s="40">
        <v>0</v>
      </c>
      <c r="O2" s="40">
        <v>0.21</v>
      </c>
      <c r="P2" s="40">
        <v>0</v>
      </c>
      <c r="Q2" s="40">
        <v>0</v>
      </c>
      <c r="R2" s="40">
        <v>0</v>
      </c>
      <c r="S2" s="40">
        <v>0</v>
      </c>
      <c r="T2" s="40">
        <v>0</v>
      </c>
      <c r="U2" s="52">
        <v>0</v>
      </c>
      <c r="V2" s="39">
        <v>0</v>
      </c>
      <c r="W2" s="39">
        <v>0</v>
      </c>
      <c r="X2" s="53">
        <v>0</v>
      </c>
      <c r="Y2" s="39">
        <v>0</v>
      </c>
      <c r="Z2" s="39">
        <v>0</v>
      </c>
      <c r="AA2" s="39">
        <v>0</v>
      </c>
      <c r="AB2" s="39">
        <v>0</v>
      </c>
      <c r="AC2" s="39">
        <v>0</v>
      </c>
      <c r="AD2" s="39"/>
      <c r="AE2" s="66">
        <v>0</v>
      </c>
      <c r="AF2" s="83">
        <v>0</v>
      </c>
      <c r="AG2" s="39">
        <v>0</v>
      </c>
      <c r="AH2" s="39">
        <v>0</v>
      </c>
      <c r="AI2" s="40">
        <v>0</v>
      </c>
      <c r="AJ2" s="40">
        <v>0</v>
      </c>
      <c r="AK2" s="40">
        <v>0</v>
      </c>
      <c r="AL2" s="40">
        <v>0</v>
      </c>
      <c r="AM2" s="39">
        <v>0</v>
      </c>
      <c r="AN2" s="39">
        <v>0</v>
      </c>
      <c r="AO2" s="39">
        <v>0</v>
      </c>
      <c r="AP2" s="39">
        <v>0</v>
      </c>
      <c r="AQ2" s="39">
        <v>0</v>
      </c>
      <c r="AR2" s="65"/>
      <c r="AS2" s="40">
        <f t="shared" ref="AS2:AS65" si="0">(D2+F2+H2+J2+L2+N2+P2+R2+T2+V2+X2+Z2+AB2+AF2+AH2+AJ2+AL2+AN2+AP2)/19</f>
        <v>0</v>
      </c>
      <c r="AT2" s="40">
        <f t="shared" ref="AT2:AT65" si="1">(E2+G2+I2+K2+M2+O2+Q2+S2+U2+W2+Y2+AA2+AC2+AG2+AI2+AK2+AM2+AO2+AQ2)/19</f>
        <v>2.6315789473684209E-2</v>
      </c>
      <c r="AU2" s="71">
        <f t="shared" ref="AU2:AU65" si="2">AS2+AT2</f>
        <v>2.6315789473684209E-2</v>
      </c>
      <c r="AV2" s="75">
        <f t="shared" ref="AV2:AV65" si="3">MAX(D2:AC2,AF2:AQ2)</f>
        <v>0.28999999999999998</v>
      </c>
    </row>
    <row r="3" spans="1:48" ht="13.2" customHeight="1" x14ac:dyDescent="0.25">
      <c r="A3" s="4">
        <v>3</v>
      </c>
      <c r="B3" s="1"/>
      <c r="C3" s="36" t="s">
        <v>0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52"/>
      <c r="V3" s="39"/>
      <c r="W3" s="51"/>
      <c r="X3" s="51"/>
      <c r="Y3" s="39"/>
      <c r="Z3" s="40"/>
      <c r="AA3" s="40"/>
      <c r="AB3" s="40"/>
      <c r="AC3" s="40"/>
      <c r="AD3" s="40"/>
      <c r="AE3" s="69"/>
      <c r="AF3" s="83"/>
      <c r="AG3" s="83"/>
      <c r="AH3" s="83"/>
      <c r="AI3" s="100"/>
      <c r="AJ3" s="100"/>
      <c r="AK3" s="100"/>
      <c r="AL3" s="100"/>
      <c r="AM3" s="39"/>
      <c r="AN3" s="39"/>
      <c r="AO3" s="39"/>
      <c r="AP3" s="39"/>
      <c r="AQ3" s="39"/>
      <c r="AR3" s="65"/>
      <c r="AS3" s="40"/>
      <c r="AT3" s="40"/>
      <c r="AU3" s="71"/>
      <c r="AV3" s="75"/>
    </row>
    <row r="4" spans="1:48" ht="13.2" customHeight="1" x14ac:dyDescent="0.25">
      <c r="A4" s="4">
        <v>4</v>
      </c>
      <c r="B4" s="1"/>
      <c r="C4" s="36" t="s">
        <v>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51"/>
      <c r="Y4" s="39"/>
      <c r="Z4" s="40"/>
      <c r="AA4" s="40"/>
      <c r="AB4" s="40"/>
      <c r="AC4" s="40"/>
      <c r="AD4" s="40"/>
      <c r="AE4" s="68"/>
      <c r="AF4" s="83"/>
      <c r="AG4" s="83"/>
      <c r="AH4" s="83"/>
      <c r="AI4" s="100"/>
      <c r="AJ4" s="100"/>
      <c r="AK4" s="100"/>
      <c r="AL4" s="100"/>
      <c r="AM4" s="100"/>
      <c r="AN4" s="100"/>
      <c r="AO4" s="100"/>
      <c r="AP4" s="100"/>
      <c r="AQ4" s="100"/>
      <c r="AR4" s="65"/>
      <c r="AS4" s="40"/>
      <c r="AT4" s="40"/>
      <c r="AU4" s="71"/>
      <c r="AV4" s="75"/>
    </row>
    <row r="5" spans="1:48" ht="13.2" customHeight="1" x14ac:dyDescent="0.25">
      <c r="A5" s="4">
        <v>5</v>
      </c>
      <c r="B5" s="1"/>
      <c r="C5" s="36" t="s">
        <v>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51"/>
      <c r="Y5" s="39"/>
      <c r="Z5" s="40"/>
      <c r="AA5" s="40"/>
      <c r="AB5" s="40"/>
      <c r="AC5" s="40"/>
      <c r="AD5" s="40"/>
      <c r="AE5" s="68"/>
      <c r="AF5" s="83"/>
      <c r="AG5" s="83"/>
      <c r="AH5" s="83"/>
      <c r="AI5" s="100"/>
      <c r="AJ5" s="100"/>
      <c r="AK5" s="100"/>
      <c r="AL5" s="100"/>
      <c r="AM5" s="100"/>
      <c r="AN5" s="100"/>
      <c r="AO5" s="100"/>
      <c r="AP5" s="100"/>
      <c r="AQ5" s="100"/>
      <c r="AR5" s="65"/>
      <c r="AS5" s="40"/>
      <c r="AT5" s="40"/>
      <c r="AU5" s="71"/>
      <c r="AV5" s="75"/>
    </row>
    <row r="6" spans="1:48" ht="13.2" customHeight="1" x14ac:dyDescent="0.25">
      <c r="A6" s="4">
        <v>6</v>
      </c>
      <c r="B6" s="1"/>
      <c r="C6" s="36" t="s">
        <v>0</v>
      </c>
      <c r="D6" s="40"/>
      <c r="E6" s="40"/>
      <c r="F6" s="40"/>
      <c r="G6" s="103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51"/>
      <c r="Y6" s="39"/>
      <c r="Z6" s="40"/>
      <c r="AA6" s="40"/>
      <c r="AB6" s="40"/>
      <c r="AC6" s="40"/>
      <c r="AD6" s="40"/>
      <c r="AE6" s="68"/>
      <c r="AF6" s="83"/>
      <c r="AG6" s="83"/>
      <c r="AH6" s="83"/>
      <c r="AI6" s="100"/>
      <c r="AJ6" s="100"/>
      <c r="AK6" s="100"/>
      <c r="AL6" s="100"/>
      <c r="AM6" s="100"/>
      <c r="AN6" s="100"/>
      <c r="AO6" s="100"/>
      <c r="AP6" s="100"/>
      <c r="AQ6" s="100"/>
      <c r="AR6" s="65"/>
      <c r="AS6" s="40"/>
      <c r="AT6" s="40"/>
      <c r="AU6" s="71"/>
      <c r="AV6" s="75"/>
    </row>
    <row r="7" spans="1:48" ht="13.2" customHeight="1" x14ac:dyDescent="0.25">
      <c r="A7" s="4">
        <v>7</v>
      </c>
      <c r="B7" s="1"/>
      <c r="C7" s="36" t="s">
        <v>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51"/>
      <c r="Y7" s="39"/>
      <c r="Z7" s="40"/>
      <c r="AA7" s="40"/>
      <c r="AB7" s="40"/>
      <c r="AC7" s="40"/>
      <c r="AD7" s="40"/>
      <c r="AE7" s="68"/>
      <c r="AF7" s="83"/>
      <c r="AG7" s="83"/>
      <c r="AH7" s="83"/>
      <c r="AI7" s="100"/>
      <c r="AJ7" s="100"/>
      <c r="AK7" s="100"/>
      <c r="AL7" s="100"/>
      <c r="AM7" s="100"/>
      <c r="AN7" s="100"/>
      <c r="AO7" s="100"/>
      <c r="AP7" s="100"/>
      <c r="AQ7" s="100"/>
      <c r="AR7" s="65"/>
      <c r="AS7" s="40"/>
      <c r="AT7" s="40"/>
      <c r="AU7" s="71"/>
      <c r="AV7" s="75"/>
    </row>
    <row r="8" spans="1:48" ht="13.2" customHeight="1" x14ac:dyDescent="0.25">
      <c r="A8" s="4">
        <v>8</v>
      </c>
      <c r="B8" s="1"/>
      <c r="C8" s="36" t="s">
        <v>49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39">
        <v>0</v>
      </c>
      <c r="W8" s="39">
        <v>0</v>
      </c>
      <c r="X8" s="54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/>
      <c r="AE8" s="39">
        <v>0</v>
      </c>
      <c r="AF8" s="83">
        <v>0</v>
      </c>
      <c r="AG8" s="39">
        <v>0</v>
      </c>
      <c r="AH8" s="39">
        <v>0</v>
      </c>
      <c r="AI8" s="40">
        <v>0</v>
      </c>
      <c r="AJ8" s="40">
        <v>0</v>
      </c>
      <c r="AK8" s="40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65"/>
      <c r="AS8" s="40">
        <f t="shared" si="0"/>
        <v>0</v>
      </c>
      <c r="AT8" s="40">
        <f t="shared" si="1"/>
        <v>0</v>
      </c>
      <c r="AU8" s="71">
        <f t="shared" si="2"/>
        <v>0</v>
      </c>
      <c r="AV8" s="75">
        <f t="shared" si="3"/>
        <v>0</v>
      </c>
    </row>
    <row r="9" spans="1:48" ht="13.2" customHeight="1" x14ac:dyDescent="0.25">
      <c r="A9" s="4">
        <v>9</v>
      </c>
      <c r="B9" s="1"/>
      <c r="C9" s="36" t="s">
        <v>69</v>
      </c>
      <c r="D9" s="40">
        <v>0.5</v>
      </c>
      <c r="E9" s="40">
        <v>0</v>
      </c>
      <c r="F9" s="40">
        <v>0.2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52">
        <v>0</v>
      </c>
      <c r="V9" s="39">
        <v>0</v>
      </c>
      <c r="W9" s="39">
        <v>0</v>
      </c>
      <c r="X9" s="51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/>
      <c r="AE9" s="66">
        <v>0</v>
      </c>
      <c r="AF9" s="83">
        <v>0</v>
      </c>
      <c r="AG9" s="39">
        <v>0</v>
      </c>
      <c r="AH9" s="39">
        <v>0</v>
      </c>
      <c r="AI9" s="40">
        <v>0</v>
      </c>
      <c r="AJ9" s="40">
        <v>0</v>
      </c>
      <c r="AK9" s="40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65"/>
      <c r="AS9" s="40">
        <f t="shared" si="0"/>
        <v>3.6842105263157891E-2</v>
      </c>
      <c r="AT9" s="40">
        <f t="shared" si="1"/>
        <v>0</v>
      </c>
      <c r="AU9" s="71">
        <f t="shared" si="2"/>
        <v>3.6842105263157891E-2</v>
      </c>
      <c r="AV9" s="75">
        <f t="shared" si="3"/>
        <v>0.5</v>
      </c>
    </row>
    <row r="10" spans="1:48" ht="13.2" customHeight="1" x14ac:dyDescent="0.25">
      <c r="A10" s="4">
        <v>10</v>
      </c>
      <c r="B10" s="1"/>
      <c r="C10" s="36" t="s">
        <v>50</v>
      </c>
      <c r="D10" s="40">
        <v>0</v>
      </c>
      <c r="E10" s="40">
        <v>0</v>
      </c>
      <c r="F10" s="40">
        <v>0.6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52">
        <v>0</v>
      </c>
      <c r="V10" s="39">
        <v>0</v>
      </c>
      <c r="W10" s="39">
        <v>0</v>
      </c>
      <c r="X10" s="51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/>
      <c r="AE10" s="66">
        <v>0</v>
      </c>
      <c r="AF10" s="83">
        <v>0</v>
      </c>
      <c r="AG10" s="39">
        <v>0</v>
      </c>
      <c r="AH10" s="39">
        <v>0</v>
      </c>
      <c r="AI10" s="40">
        <v>0</v>
      </c>
      <c r="AJ10" s="40">
        <v>0</v>
      </c>
      <c r="AK10" s="40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65"/>
      <c r="AS10" s="40">
        <f t="shared" si="0"/>
        <v>3.1578947368421054E-2</v>
      </c>
      <c r="AT10" s="40">
        <f t="shared" si="1"/>
        <v>0</v>
      </c>
      <c r="AU10" s="71">
        <f t="shared" si="2"/>
        <v>3.1578947368421054E-2</v>
      </c>
      <c r="AV10" s="75">
        <f t="shared" si="3"/>
        <v>0.6</v>
      </c>
    </row>
    <row r="11" spans="1:48" ht="13.2" customHeight="1" x14ac:dyDescent="0.25">
      <c r="A11" s="4">
        <v>11</v>
      </c>
      <c r="B11" s="1"/>
      <c r="C11" s="36" t="s">
        <v>51</v>
      </c>
      <c r="D11" s="40">
        <v>3.2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2.06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2.62</v>
      </c>
      <c r="T11" s="40">
        <v>0</v>
      </c>
      <c r="U11" s="52">
        <v>0</v>
      </c>
      <c r="V11" s="39">
        <v>0</v>
      </c>
      <c r="W11" s="39">
        <v>1.509999999999998</v>
      </c>
      <c r="X11" s="51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/>
      <c r="AE11" s="66">
        <v>0</v>
      </c>
      <c r="AF11" s="83">
        <v>0</v>
      </c>
      <c r="AG11" s="39">
        <v>1.0500000000000007</v>
      </c>
      <c r="AH11" s="39">
        <v>0</v>
      </c>
      <c r="AI11" s="40">
        <v>0</v>
      </c>
      <c r="AJ11" s="40">
        <v>0</v>
      </c>
      <c r="AK11" s="40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65"/>
      <c r="AS11" s="40">
        <f t="shared" si="0"/>
        <v>0.16842105263157894</v>
      </c>
      <c r="AT11" s="40">
        <f t="shared" si="1"/>
        <v>0.38105263157894731</v>
      </c>
      <c r="AU11" s="71">
        <f t="shared" si="2"/>
        <v>0.54947368421052623</v>
      </c>
      <c r="AV11" s="75">
        <f t="shared" si="3"/>
        <v>3.2</v>
      </c>
    </row>
    <row r="12" spans="1:48" ht="13.2" customHeight="1" x14ac:dyDescent="0.25">
      <c r="A12" s="4">
        <v>12</v>
      </c>
      <c r="B12" s="1"/>
      <c r="C12" s="36" t="s">
        <v>106</v>
      </c>
      <c r="D12" s="40">
        <v>0</v>
      </c>
      <c r="E12" s="40">
        <v>0</v>
      </c>
      <c r="F12" s="40">
        <v>0.5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1.27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52">
        <v>3.07</v>
      </c>
      <c r="V12" s="39">
        <v>0</v>
      </c>
      <c r="W12" s="39">
        <v>0</v>
      </c>
      <c r="X12" s="51">
        <v>0</v>
      </c>
      <c r="Y12" s="39">
        <v>8.029999999999994</v>
      </c>
      <c r="Z12" s="39">
        <v>0</v>
      </c>
      <c r="AA12" s="39">
        <v>0</v>
      </c>
      <c r="AB12" s="39">
        <v>0</v>
      </c>
      <c r="AC12" s="39">
        <v>0</v>
      </c>
      <c r="AD12" s="39"/>
      <c r="AE12" s="66">
        <v>0</v>
      </c>
      <c r="AF12" s="83">
        <v>0</v>
      </c>
      <c r="AG12" s="39">
        <v>0</v>
      </c>
      <c r="AH12" s="39">
        <v>0</v>
      </c>
      <c r="AI12" s="40">
        <v>0</v>
      </c>
      <c r="AJ12" s="40">
        <v>0</v>
      </c>
      <c r="AK12" s="40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65"/>
      <c r="AS12" s="40">
        <f t="shared" si="0"/>
        <v>9.3157894736842106E-2</v>
      </c>
      <c r="AT12" s="40">
        <f t="shared" si="1"/>
        <v>0.58421052631578918</v>
      </c>
      <c r="AU12" s="71">
        <f t="shared" si="2"/>
        <v>0.67736842105263129</v>
      </c>
      <c r="AV12" s="75">
        <f t="shared" si="3"/>
        <v>8.029999999999994</v>
      </c>
    </row>
    <row r="13" spans="1:48" ht="13.2" customHeight="1" x14ac:dyDescent="0.25">
      <c r="A13" s="4">
        <v>13</v>
      </c>
      <c r="B13" s="1"/>
      <c r="C13" s="36" t="s">
        <v>107</v>
      </c>
      <c r="D13" s="40">
        <v>0</v>
      </c>
      <c r="E13" s="40">
        <v>2</v>
      </c>
      <c r="F13" s="40">
        <v>0</v>
      </c>
      <c r="G13" s="40">
        <v>1</v>
      </c>
      <c r="H13" s="40">
        <v>0.6</v>
      </c>
      <c r="I13" s="40">
        <v>0.63</v>
      </c>
      <c r="J13" s="40">
        <v>0</v>
      </c>
      <c r="K13" s="40">
        <v>1.1399999999999999</v>
      </c>
      <c r="L13" s="40">
        <v>0.28000000000000003</v>
      </c>
      <c r="M13" s="40">
        <v>2.29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1.0900000000000001</v>
      </c>
      <c r="T13" s="40">
        <v>0</v>
      </c>
      <c r="U13" s="52">
        <v>0</v>
      </c>
      <c r="V13" s="39">
        <v>0</v>
      </c>
      <c r="W13" s="39">
        <v>0</v>
      </c>
      <c r="X13" s="51">
        <v>0</v>
      </c>
      <c r="Y13" s="39">
        <v>0.84999999999999432</v>
      </c>
      <c r="Z13" s="39">
        <v>0</v>
      </c>
      <c r="AA13" s="39">
        <v>0</v>
      </c>
      <c r="AB13" s="39">
        <v>0</v>
      </c>
      <c r="AC13" s="39">
        <v>0</v>
      </c>
      <c r="AD13" s="39"/>
      <c r="AE13" s="66">
        <v>2.5099999999999998</v>
      </c>
      <c r="AF13" s="83">
        <v>0</v>
      </c>
      <c r="AG13" s="39">
        <v>1.2099999999999937</v>
      </c>
      <c r="AH13" s="39">
        <v>0</v>
      </c>
      <c r="AI13" s="40">
        <v>0.29000000000000625</v>
      </c>
      <c r="AJ13" s="40">
        <v>0.75</v>
      </c>
      <c r="AK13" s="40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0.12999999999999545</v>
      </c>
      <c r="AR13" s="65"/>
      <c r="AS13" s="40">
        <f t="shared" si="0"/>
        <v>8.5789473684210527E-2</v>
      </c>
      <c r="AT13" s="40">
        <f t="shared" si="1"/>
        <v>0.55947368421052579</v>
      </c>
      <c r="AU13" s="71">
        <f t="shared" si="2"/>
        <v>0.64526315789473632</v>
      </c>
      <c r="AV13" s="75">
        <f t="shared" si="3"/>
        <v>2.29</v>
      </c>
    </row>
    <row r="14" spans="1:48" ht="13.2" customHeight="1" x14ac:dyDescent="0.25">
      <c r="A14" s="4">
        <v>14</v>
      </c>
      <c r="B14" s="1"/>
      <c r="C14" s="36" t="s">
        <v>110</v>
      </c>
      <c r="D14" s="40">
        <v>0</v>
      </c>
      <c r="E14" s="40">
        <v>3.4</v>
      </c>
      <c r="F14" s="40">
        <v>0</v>
      </c>
      <c r="G14" s="40">
        <v>3.4</v>
      </c>
      <c r="H14" s="40">
        <v>1.3</v>
      </c>
      <c r="I14" s="40">
        <v>0.74</v>
      </c>
      <c r="J14" s="40">
        <v>0.34</v>
      </c>
      <c r="K14" s="40">
        <v>0</v>
      </c>
      <c r="L14" s="40">
        <v>1.22</v>
      </c>
      <c r="M14" s="40">
        <v>0</v>
      </c>
      <c r="N14" s="40">
        <v>0.43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52">
        <v>0</v>
      </c>
      <c r="V14" s="39">
        <v>0</v>
      </c>
      <c r="W14" s="39">
        <v>0</v>
      </c>
      <c r="X14" s="51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/>
      <c r="AE14" s="66">
        <v>2.75</v>
      </c>
      <c r="AF14" s="83">
        <v>0</v>
      </c>
      <c r="AG14" s="39">
        <v>3.5300000000000011</v>
      </c>
      <c r="AH14" s="39">
        <v>0</v>
      </c>
      <c r="AI14" s="40">
        <v>0.12000000000000455</v>
      </c>
      <c r="AJ14" s="40">
        <v>1.1099999999999994</v>
      </c>
      <c r="AK14" s="40">
        <v>0</v>
      </c>
      <c r="AL14" s="39">
        <v>0</v>
      </c>
      <c r="AM14" s="39">
        <v>0.28999999999999204</v>
      </c>
      <c r="AN14" s="39">
        <v>0.80100000000000193</v>
      </c>
      <c r="AO14" s="39">
        <v>0</v>
      </c>
      <c r="AP14" s="39">
        <v>0.34900000000000375</v>
      </c>
      <c r="AQ14" s="39">
        <v>1.4899999999999949</v>
      </c>
      <c r="AR14" s="65"/>
      <c r="AS14" s="40">
        <f t="shared" si="0"/>
        <v>0.29210526315789503</v>
      </c>
      <c r="AT14" s="40">
        <f t="shared" si="1"/>
        <v>0.68263157894736803</v>
      </c>
      <c r="AU14" s="71">
        <f t="shared" si="2"/>
        <v>0.97473684210526312</v>
      </c>
      <c r="AV14" s="75">
        <f t="shared" si="3"/>
        <v>3.5300000000000011</v>
      </c>
    </row>
    <row r="15" spans="1:48" ht="13.2" customHeight="1" x14ac:dyDescent="0.25">
      <c r="A15" s="4">
        <v>15</v>
      </c>
      <c r="B15" s="1"/>
      <c r="C15" s="36" t="s">
        <v>70</v>
      </c>
      <c r="D15" s="40">
        <v>0</v>
      </c>
      <c r="E15" s="40">
        <v>2.7</v>
      </c>
      <c r="F15" s="40">
        <v>0</v>
      </c>
      <c r="G15" s="40">
        <v>0.6</v>
      </c>
      <c r="H15" s="40">
        <v>0.9</v>
      </c>
      <c r="I15" s="40">
        <v>4.0999999999999996</v>
      </c>
      <c r="J15" s="40">
        <v>0.73</v>
      </c>
      <c r="K15" s="40">
        <v>0.31</v>
      </c>
      <c r="L15" s="40">
        <v>1.71</v>
      </c>
      <c r="M15" s="40">
        <v>2.11</v>
      </c>
      <c r="N15" s="40">
        <v>0.42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52">
        <v>0</v>
      </c>
      <c r="V15" s="39">
        <v>0</v>
      </c>
      <c r="W15" s="39">
        <v>0</v>
      </c>
      <c r="X15" s="51">
        <v>0</v>
      </c>
      <c r="Y15" s="39">
        <v>4.7199999999999989</v>
      </c>
      <c r="Z15" s="39">
        <v>0</v>
      </c>
      <c r="AA15" s="39">
        <v>0</v>
      </c>
      <c r="AB15" s="39">
        <v>0</v>
      </c>
      <c r="AC15" s="39">
        <v>0</v>
      </c>
      <c r="AD15" s="39"/>
      <c r="AE15" s="66">
        <v>0</v>
      </c>
      <c r="AF15" s="83">
        <v>0</v>
      </c>
      <c r="AG15" s="39">
        <v>0</v>
      </c>
      <c r="AH15" s="39">
        <v>0</v>
      </c>
      <c r="AI15" s="40">
        <v>0</v>
      </c>
      <c r="AJ15" s="40">
        <v>0.13999999999998636</v>
      </c>
      <c r="AK15" s="40">
        <v>0</v>
      </c>
      <c r="AL15" s="39">
        <v>0</v>
      </c>
      <c r="AM15" s="39">
        <v>0</v>
      </c>
      <c r="AN15" s="39">
        <v>0</v>
      </c>
      <c r="AO15" s="39">
        <v>0.98000000000001819</v>
      </c>
      <c r="AP15" s="39">
        <v>0</v>
      </c>
      <c r="AQ15" s="39">
        <v>0</v>
      </c>
      <c r="AR15" s="65"/>
      <c r="AS15" s="40">
        <f t="shared" si="0"/>
        <v>0.20526315789473612</v>
      </c>
      <c r="AT15" s="40">
        <f t="shared" si="1"/>
        <v>0.81684210526315881</v>
      </c>
      <c r="AU15" s="71">
        <f t="shared" si="2"/>
        <v>1.0221052631578948</v>
      </c>
      <c r="AV15" s="75">
        <f t="shared" si="3"/>
        <v>4.7199999999999989</v>
      </c>
    </row>
    <row r="16" spans="1:48" ht="13.2" customHeight="1" x14ac:dyDescent="0.25">
      <c r="A16" s="4">
        <v>16</v>
      </c>
      <c r="B16" s="1"/>
      <c r="C16" s="36" t="s">
        <v>71</v>
      </c>
      <c r="D16" s="40">
        <v>0</v>
      </c>
      <c r="E16" s="40">
        <v>3.8</v>
      </c>
      <c r="F16" s="40">
        <v>0</v>
      </c>
      <c r="G16" s="40">
        <v>2.8</v>
      </c>
      <c r="H16" s="40">
        <v>0.4</v>
      </c>
      <c r="I16" s="40">
        <v>1.99</v>
      </c>
      <c r="J16" s="40">
        <v>0.55000000000000004</v>
      </c>
      <c r="K16" s="40">
        <v>0</v>
      </c>
      <c r="L16" s="40">
        <v>2.16</v>
      </c>
      <c r="M16" s="40">
        <v>4.38</v>
      </c>
      <c r="N16" s="40">
        <v>0.26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52">
        <v>0.87</v>
      </c>
      <c r="V16" s="39">
        <v>0</v>
      </c>
      <c r="W16" s="39">
        <v>1.7900000000000205</v>
      </c>
      <c r="X16" s="51">
        <v>0</v>
      </c>
      <c r="Y16" s="39">
        <v>2.9899999999999807</v>
      </c>
      <c r="Z16" s="39">
        <v>0</v>
      </c>
      <c r="AA16" s="39">
        <v>0</v>
      </c>
      <c r="AB16" s="39">
        <v>0</v>
      </c>
      <c r="AC16" s="39">
        <v>0</v>
      </c>
      <c r="AD16" s="39"/>
      <c r="AE16" s="66">
        <v>0.9</v>
      </c>
      <c r="AF16" s="83">
        <v>0</v>
      </c>
      <c r="AG16" s="39">
        <v>0.68999999999999773</v>
      </c>
      <c r="AH16" s="39">
        <v>0</v>
      </c>
      <c r="AI16" s="40">
        <v>0</v>
      </c>
      <c r="AJ16" s="40">
        <v>0.27000000000001023</v>
      </c>
      <c r="AK16" s="40">
        <v>0</v>
      </c>
      <c r="AL16" s="39">
        <v>1.6800000000000068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65"/>
      <c r="AS16" s="40">
        <f t="shared" si="0"/>
        <v>0.28000000000000091</v>
      </c>
      <c r="AT16" s="40">
        <f t="shared" si="1"/>
        <v>1.0163157894736841</v>
      </c>
      <c r="AU16" s="71">
        <f t="shared" si="2"/>
        <v>1.296315789473685</v>
      </c>
      <c r="AV16" s="75">
        <f t="shared" si="3"/>
        <v>4.38</v>
      </c>
    </row>
    <row r="17" spans="1:48" ht="13.2" customHeight="1" x14ac:dyDescent="0.25">
      <c r="A17" s="4">
        <v>17</v>
      </c>
      <c r="B17" s="1"/>
      <c r="C17" s="36" t="s">
        <v>72</v>
      </c>
      <c r="D17" s="40">
        <v>1.5</v>
      </c>
      <c r="E17" s="40">
        <v>1</v>
      </c>
      <c r="F17" s="40">
        <v>0</v>
      </c>
      <c r="G17" s="40">
        <v>0</v>
      </c>
      <c r="H17" s="40">
        <v>0</v>
      </c>
      <c r="I17" s="40">
        <v>6.86</v>
      </c>
      <c r="J17" s="40">
        <v>0</v>
      </c>
      <c r="K17" s="40">
        <v>0</v>
      </c>
      <c r="L17" s="40">
        <v>1.31</v>
      </c>
      <c r="M17" s="40">
        <v>0</v>
      </c>
      <c r="N17" s="40">
        <v>0</v>
      </c>
      <c r="O17" s="40">
        <v>4.95</v>
      </c>
      <c r="P17" s="40">
        <v>0</v>
      </c>
      <c r="Q17" s="40">
        <v>0</v>
      </c>
      <c r="R17" s="40">
        <v>0.85</v>
      </c>
      <c r="S17" s="40">
        <v>0</v>
      </c>
      <c r="T17" s="40">
        <v>0</v>
      </c>
      <c r="U17" s="52">
        <v>0.6</v>
      </c>
      <c r="V17" s="39">
        <v>0</v>
      </c>
      <c r="W17" s="39">
        <v>0</v>
      </c>
      <c r="X17" s="51">
        <v>0</v>
      </c>
      <c r="Y17" s="39">
        <v>5.6800000000000068</v>
      </c>
      <c r="Z17" s="39">
        <v>0</v>
      </c>
      <c r="AA17" s="39">
        <v>0</v>
      </c>
      <c r="AB17" s="39">
        <v>0</v>
      </c>
      <c r="AC17" s="39">
        <v>0</v>
      </c>
      <c r="AD17" s="39"/>
      <c r="AE17" s="66">
        <v>0</v>
      </c>
      <c r="AF17" s="83">
        <v>0</v>
      </c>
      <c r="AG17" s="39">
        <v>0</v>
      </c>
      <c r="AH17" s="39">
        <v>0</v>
      </c>
      <c r="AI17" s="40">
        <v>0</v>
      </c>
      <c r="AJ17" s="40">
        <v>0</v>
      </c>
      <c r="AK17" s="40">
        <v>0</v>
      </c>
      <c r="AL17" s="39">
        <v>0</v>
      </c>
      <c r="AM17" s="39">
        <v>0.59999999999999432</v>
      </c>
      <c r="AN17" s="39">
        <v>0</v>
      </c>
      <c r="AO17" s="39">
        <v>1.1899999999999977</v>
      </c>
      <c r="AP17" s="39">
        <v>0</v>
      </c>
      <c r="AQ17" s="39">
        <v>1.9000000000000057</v>
      </c>
      <c r="AR17" s="65"/>
      <c r="AS17" s="40">
        <f t="shared" si="0"/>
        <v>0.19263157894736843</v>
      </c>
      <c r="AT17" s="40">
        <f t="shared" si="1"/>
        <v>1.198947368421053</v>
      </c>
      <c r="AU17" s="71">
        <f t="shared" si="2"/>
        <v>1.3915789473684215</v>
      </c>
      <c r="AV17" s="75">
        <f t="shared" si="3"/>
        <v>6.86</v>
      </c>
    </row>
    <row r="18" spans="1:48" ht="13.2" customHeight="1" x14ac:dyDescent="0.25">
      <c r="A18" s="4">
        <v>18</v>
      </c>
      <c r="B18" s="1"/>
      <c r="C18" s="36" t="s">
        <v>52</v>
      </c>
      <c r="D18" s="40">
        <v>0</v>
      </c>
      <c r="E18" s="40">
        <v>0</v>
      </c>
      <c r="F18" s="40">
        <v>0</v>
      </c>
      <c r="G18" s="40">
        <v>0</v>
      </c>
      <c r="H18" s="40">
        <v>0.3</v>
      </c>
      <c r="I18" s="40">
        <v>0</v>
      </c>
      <c r="J18" s="40">
        <v>0</v>
      </c>
      <c r="K18" s="40">
        <v>0</v>
      </c>
      <c r="L18" s="40">
        <v>3.04</v>
      </c>
      <c r="M18" s="40">
        <v>1.44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52">
        <v>0</v>
      </c>
      <c r="V18" s="39">
        <v>0</v>
      </c>
      <c r="W18" s="39">
        <v>0</v>
      </c>
      <c r="X18" s="51">
        <v>0</v>
      </c>
      <c r="Y18" s="39">
        <v>0.96000000000000796</v>
      </c>
      <c r="Z18" s="39">
        <v>0</v>
      </c>
      <c r="AA18" s="39">
        <v>0</v>
      </c>
      <c r="AB18" s="39">
        <v>0</v>
      </c>
      <c r="AC18" s="39">
        <v>2.2800000000000011</v>
      </c>
      <c r="AD18" s="39"/>
      <c r="AE18" s="66">
        <v>1.7</v>
      </c>
      <c r="AF18" s="83">
        <v>0</v>
      </c>
      <c r="AG18" s="39">
        <v>0</v>
      </c>
      <c r="AH18" s="39">
        <v>0</v>
      </c>
      <c r="AI18" s="40">
        <v>0</v>
      </c>
      <c r="AJ18" s="40">
        <v>0</v>
      </c>
      <c r="AK18" s="40">
        <v>2.3799999999999955</v>
      </c>
      <c r="AL18" s="39">
        <v>0</v>
      </c>
      <c r="AM18" s="39">
        <v>0</v>
      </c>
      <c r="AN18" s="39">
        <v>0</v>
      </c>
      <c r="AO18" s="39">
        <v>4.6100000000000136</v>
      </c>
      <c r="AP18" s="39">
        <v>0</v>
      </c>
      <c r="AQ18" s="39">
        <v>0</v>
      </c>
      <c r="AR18" s="65"/>
      <c r="AS18" s="40">
        <f t="shared" si="0"/>
        <v>0.17578947368421052</v>
      </c>
      <c r="AT18" s="40">
        <f t="shared" si="1"/>
        <v>0.61421052631579043</v>
      </c>
      <c r="AU18" s="71">
        <f t="shared" si="2"/>
        <v>0.79000000000000092</v>
      </c>
      <c r="AV18" s="75">
        <f t="shared" si="3"/>
        <v>4.6100000000000136</v>
      </c>
    </row>
    <row r="19" spans="1:48" ht="13.2" customHeight="1" x14ac:dyDescent="0.25">
      <c r="A19" s="4">
        <v>19</v>
      </c>
      <c r="B19" s="1"/>
      <c r="C19" s="36" t="s">
        <v>73</v>
      </c>
      <c r="D19" s="40">
        <v>0.3</v>
      </c>
      <c r="E19" s="40">
        <v>0.5</v>
      </c>
      <c r="F19" s="40">
        <v>0</v>
      </c>
      <c r="G19" s="40">
        <v>0</v>
      </c>
      <c r="H19" s="40">
        <v>1.5</v>
      </c>
      <c r="I19" s="40">
        <v>0.79</v>
      </c>
      <c r="J19" s="40">
        <v>0.31</v>
      </c>
      <c r="K19" s="40">
        <v>0</v>
      </c>
      <c r="L19" s="40">
        <v>1.52</v>
      </c>
      <c r="M19" s="40">
        <v>2.25</v>
      </c>
      <c r="N19" s="40">
        <v>0</v>
      </c>
      <c r="O19" s="40">
        <v>1.03</v>
      </c>
      <c r="P19" s="40">
        <v>0</v>
      </c>
      <c r="Q19" s="40">
        <v>1.37</v>
      </c>
      <c r="R19" s="40">
        <v>2.4</v>
      </c>
      <c r="S19" s="40">
        <v>0</v>
      </c>
      <c r="T19" s="40">
        <v>0</v>
      </c>
      <c r="U19" s="52">
        <v>0.49</v>
      </c>
      <c r="V19" s="39">
        <v>0</v>
      </c>
      <c r="W19" s="39">
        <v>3.6299999999999955</v>
      </c>
      <c r="X19" s="51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/>
      <c r="AE19" s="66">
        <v>0</v>
      </c>
      <c r="AF19" s="83">
        <v>0</v>
      </c>
      <c r="AG19" s="39">
        <v>0</v>
      </c>
      <c r="AH19" s="39">
        <v>0</v>
      </c>
      <c r="AI19" s="40">
        <v>0</v>
      </c>
      <c r="AJ19" s="40">
        <v>0</v>
      </c>
      <c r="AK19" s="40">
        <v>0</v>
      </c>
      <c r="AL19" s="39">
        <v>0</v>
      </c>
      <c r="AM19" s="39">
        <v>0</v>
      </c>
      <c r="AN19" s="39">
        <v>1.1500000000000057</v>
      </c>
      <c r="AO19" s="39">
        <v>0</v>
      </c>
      <c r="AP19" s="39">
        <v>0</v>
      </c>
      <c r="AQ19" s="39">
        <v>0</v>
      </c>
      <c r="AR19" s="65"/>
      <c r="AS19" s="40">
        <f t="shared" si="0"/>
        <v>0.37789473684210551</v>
      </c>
      <c r="AT19" s="40">
        <f t="shared" si="1"/>
        <v>0.5294736842105261</v>
      </c>
      <c r="AU19" s="71">
        <f t="shared" si="2"/>
        <v>0.9073684210526316</v>
      </c>
      <c r="AV19" s="75">
        <f t="shared" si="3"/>
        <v>3.6299999999999955</v>
      </c>
    </row>
    <row r="20" spans="1:48" ht="13.2" customHeight="1" x14ac:dyDescent="0.25">
      <c r="A20" s="4">
        <v>20</v>
      </c>
      <c r="B20" s="1"/>
      <c r="C20" s="36" t="s">
        <v>1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1.28</v>
      </c>
      <c r="K20" s="40">
        <v>0</v>
      </c>
      <c r="L20" s="40">
        <v>1.49</v>
      </c>
      <c r="M20" s="40">
        <v>1.1499999999999999</v>
      </c>
      <c r="N20" s="40">
        <v>0</v>
      </c>
      <c r="O20" s="40">
        <v>0</v>
      </c>
      <c r="P20" s="40">
        <v>0</v>
      </c>
      <c r="Q20" s="40">
        <v>0</v>
      </c>
      <c r="R20" s="40">
        <v>0.33</v>
      </c>
      <c r="S20" s="40">
        <v>0</v>
      </c>
      <c r="T20" s="40">
        <v>0</v>
      </c>
      <c r="U20" s="52">
        <v>0</v>
      </c>
      <c r="V20" s="39">
        <v>0</v>
      </c>
      <c r="W20" s="39">
        <v>0</v>
      </c>
      <c r="X20" s="51">
        <v>0</v>
      </c>
      <c r="Y20" s="39">
        <v>2.2800000000000011</v>
      </c>
      <c r="Z20" s="39">
        <v>0</v>
      </c>
      <c r="AA20" s="39">
        <v>0</v>
      </c>
      <c r="AB20" s="39">
        <v>0</v>
      </c>
      <c r="AC20" s="39">
        <v>1.9199999999999875</v>
      </c>
      <c r="AD20" s="39"/>
      <c r="AE20" s="66">
        <v>0</v>
      </c>
      <c r="AF20" s="83">
        <v>0</v>
      </c>
      <c r="AG20" s="39">
        <v>1.25</v>
      </c>
      <c r="AH20" s="39">
        <v>0</v>
      </c>
      <c r="AI20" s="40">
        <v>0</v>
      </c>
      <c r="AJ20" s="40">
        <v>0</v>
      </c>
      <c r="AK20" s="40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0.37000000000000455</v>
      </c>
      <c r="AR20" s="65"/>
      <c r="AS20" s="40">
        <f t="shared" si="0"/>
        <v>0.16315789473684211</v>
      </c>
      <c r="AT20" s="40">
        <f t="shared" si="1"/>
        <v>0.36684210526315758</v>
      </c>
      <c r="AU20" s="71">
        <f t="shared" si="2"/>
        <v>0.52999999999999969</v>
      </c>
      <c r="AV20" s="75">
        <f t="shared" si="3"/>
        <v>2.2800000000000011</v>
      </c>
    </row>
    <row r="21" spans="1:48" ht="13.2" customHeight="1" x14ac:dyDescent="0.25">
      <c r="A21" s="4">
        <v>21</v>
      </c>
      <c r="B21" s="1"/>
      <c r="C21" s="36" t="s">
        <v>74</v>
      </c>
      <c r="D21" s="40">
        <v>0</v>
      </c>
      <c r="E21" s="40">
        <v>2.7</v>
      </c>
      <c r="F21" s="40">
        <v>0</v>
      </c>
      <c r="G21" s="40">
        <v>0</v>
      </c>
      <c r="H21" s="40">
        <v>4.2</v>
      </c>
      <c r="I21" s="40">
        <v>0</v>
      </c>
      <c r="J21" s="40">
        <v>0</v>
      </c>
      <c r="K21" s="40">
        <v>0</v>
      </c>
      <c r="L21" s="40">
        <v>4.82</v>
      </c>
      <c r="M21" s="40">
        <v>4.76</v>
      </c>
      <c r="N21" s="40">
        <v>0</v>
      </c>
      <c r="O21" s="40">
        <v>0.53</v>
      </c>
      <c r="P21" s="40">
        <v>0</v>
      </c>
      <c r="Q21" s="40">
        <v>0</v>
      </c>
      <c r="R21" s="40">
        <v>1.1000000000000001</v>
      </c>
      <c r="S21" s="40">
        <v>0.2</v>
      </c>
      <c r="T21" s="40">
        <v>0</v>
      </c>
      <c r="U21" s="52">
        <v>1.72</v>
      </c>
      <c r="V21" s="39">
        <v>0</v>
      </c>
      <c r="W21" s="39">
        <v>0</v>
      </c>
      <c r="X21" s="51">
        <v>0</v>
      </c>
      <c r="Y21" s="39">
        <v>3.2899999999999636</v>
      </c>
      <c r="Z21" s="39">
        <v>0</v>
      </c>
      <c r="AA21" s="39">
        <v>0</v>
      </c>
      <c r="AB21" s="39">
        <v>0</v>
      </c>
      <c r="AC21" s="39">
        <v>0</v>
      </c>
      <c r="AD21" s="39"/>
      <c r="AE21" s="66">
        <v>3.3</v>
      </c>
      <c r="AF21" s="83">
        <v>0</v>
      </c>
      <c r="AG21" s="39">
        <v>0</v>
      </c>
      <c r="AH21" s="39">
        <v>0</v>
      </c>
      <c r="AI21" s="40">
        <v>0</v>
      </c>
      <c r="AJ21" s="40">
        <v>1.4700000000000273</v>
      </c>
      <c r="AK21" s="40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0.77999999999997272</v>
      </c>
      <c r="AQ21" s="39">
        <v>0</v>
      </c>
      <c r="AR21" s="65"/>
      <c r="AS21" s="40">
        <f t="shared" si="0"/>
        <v>0.65105263157894733</v>
      </c>
      <c r="AT21" s="40">
        <f t="shared" si="1"/>
        <v>0.69473684210526121</v>
      </c>
      <c r="AU21" s="71">
        <f t="shared" si="2"/>
        <v>1.3457894736842086</v>
      </c>
      <c r="AV21" s="75">
        <f t="shared" si="3"/>
        <v>4.82</v>
      </c>
    </row>
    <row r="22" spans="1:48" ht="13.2" customHeight="1" x14ac:dyDescent="0.25">
      <c r="A22" s="4">
        <v>22</v>
      </c>
      <c r="B22" s="1"/>
      <c r="C22" s="36" t="s">
        <v>66</v>
      </c>
      <c r="D22" s="40">
        <v>0</v>
      </c>
      <c r="E22" s="40">
        <v>3.3</v>
      </c>
      <c r="F22" s="40">
        <v>0</v>
      </c>
      <c r="G22" s="40">
        <v>0</v>
      </c>
      <c r="H22" s="40">
        <v>1.5</v>
      </c>
      <c r="I22" s="40">
        <v>1.54</v>
      </c>
      <c r="J22" s="40">
        <v>0.67</v>
      </c>
      <c r="K22" s="40">
        <v>0</v>
      </c>
      <c r="L22" s="40">
        <v>3.12</v>
      </c>
      <c r="M22" s="40">
        <v>3.65</v>
      </c>
      <c r="N22" s="40">
        <v>1.43</v>
      </c>
      <c r="O22" s="40">
        <v>0</v>
      </c>
      <c r="P22" s="40">
        <v>0.95</v>
      </c>
      <c r="Q22" s="40">
        <v>2.95</v>
      </c>
      <c r="R22" s="40">
        <v>0</v>
      </c>
      <c r="S22" s="40">
        <v>0</v>
      </c>
      <c r="T22" s="40">
        <v>1.44</v>
      </c>
      <c r="U22" s="52">
        <v>0</v>
      </c>
      <c r="V22" s="39">
        <v>1.3500000000000227</v>
      </c>
      <c r="W22" s="39">
        <v>0</v>
      </c>
      <c r="X22" s="51">
        <v>0</v>
      </c>
      <c r="Y22" s="39">
        <v>1.2399999999999523</v>
      </c>
      <c r="Z22" s="39">
        <v>0</v>
      </c>
      <c r="AA22" s="39">
        <v>0</v>
      </c>
      <c r="AB22" s="39">
        <v>0</v>
      </c>
      <c r="AC22" s="39">
        <v>0</v>
      </c>
      <c r="AD22" s="39"/>
      <c r="AE22" s="66">
        <v>2.2799999999999998</v>
      </c>
      <c r="AF22" s="83">
        <v>0</v>
      </c>
      <c r="AG22" s="39">
        <v>0</v>
      </c>
      <c r="AH22" s="39">
        <v>0.9</v>
      </c>
      <c r="AI22" s="40">
        <v>0</v>
      </c>
      <c r="AJ22" s="40">
        <v>0</v>
      </c>
      <c r="AK22" s="40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65"/>
      <c r="AS22" s="40">
        <f t="shared" si="0"/>
        <v>0.59789473684210648</v>
      </c>
      <c r="AT22" s="40">
        <f t="shared" si="1"/>
        <v>0.66736842105262917</v>
      </c>
      <c r="AU22" s="71">
        <f t="shared" si="2"/>
        <v>1.2652631578947355</v>
      </c>
      <c r="AV22" s="75">
        <f t="shared" si="3"/>
        <v>3.65</v>
      </c>
    </row>
    <row r="23" spans="1:48" ht="13.2" customHeight="1" x14ac:dyDescent="0.25">
      <c r="A23" s="4">
        <v>23</v>
      </c>
      <c r="B23" s="1"/>
      <c r="C23" s="36" t="s">
        <v>67</v>
      </c>
      <c r="D23" s="40">
        <v>0</v>
      </c>
      <c r="E23" s="40">
        <v>0</v>
      </c>
      <c r="F23" s="40">
        <v>0</v>
      </c>
      <c r="G23" s="40">
        <v>0</v>
      </c>
      <c r="H23" s="40">
        <v>0.7</v>
      </c>
      <c r="I23" s="40">
        <v>0</v>
      </c>
      <c r="J23" s="40">
        <v>0.83</v>
      </c>
      <c r="K23" s="40">
        <v>0</v>
      </c>
      <c r="L23" s="40">
        <v>2.36</v>
      </c>
      <c r="M23" s="40">
        <v>0.31</v>
      </c>
      <c r="N23" s="40">
        <v>0</v>
      </c>
      <c r="O23" s="40">
        <v>0</v>
      </c>
      <c r="P23" s="40">
        <v>0</v>
      </c>
      <c r="Q23" s="40">
        <v>1.8</v>
      </c>
      <c r="R23" s="40">
        <v>0.36</v>
      </c>
      <c r="S23" s="40">
        <v>0</v>
      </c>
      <c r="T23" s="40">
        <v>0</v>
      </c>
      <c r="U23" s="52">
        <v>1.37</v>
      </c>
      <c r="V23" s="39">
        <v>0</v>
      </c>
      <c r="W23" s="39">
        <v>0</v>
      </c>
      <c r="X23" s="51">
        <v>0</v>
      </c>
      <c r="Y23" s="39">
        <v>0.75</v>
      </c>
      <c r="Z23" s="39">
        <v>0</v>
      </c>
      <c r="AA23" s="39">
        <v>0</v>
      </c>
      <c r="AB23" s="39">
        <v>0.42</v>
      </c>
      <c r="AC23" s="39">
        <v>0</v>
      </c>
      <c r="AD23" s="39"/>
      <c r="AE23" s="66">
        <v>0.53</v>
      </c>
      <c r="AF23" s="83">
        <v>0</v>
      </c>
      <c r="AG23" s="39">
        <v>0</v>
      </c>
      <c r="AH23" s="39">
        <v>0</v>
      </c>
      <c r="AI23" s="40">
        <v>0.52999999999997272</v>
      </c>
      <c r="AJ23" s="40">
        <v>0.93000000000000682</v>
      </c>
      <c r="AK23" s="40">
        <v>0</v>
      </c>
      <c r="AL23" s="39">
        <v>0</v>
      </c>
      <c r="AM23" s="39">
        <v>0</v>
      </c>
      <c r="AN23" s="39">
        <v>0</v>
      </c>
      <c r="AO23" s="39">
        <v>3.1000000000000227</v>
      </c>
      <c r="AP23" s="39">
        <v>1.1999999999999886</v>
      </c>
      <c r="AQ23" s="39">
        <v>1.8899999999999864</v>
      </c>
      <c r="AR23" s="65"/>
      <c r="AS23" s="40">
        <f t="shared" si="0"/>
        <v>0.35789473684210504</v>
      </c>
      <c r="AT23" s="40">
        <f t="shared" si="1"/>
        <v>0.51315789473684115</v>
      </c>
      <c r="AU23" s="71">
        <f t="shared" si="2"/>
        <v>0.87105263157894619</v>
      </c>
      <c r="AV23" s="75">
        <f t="shared" si="3"/>
        <v>3.1000000000000227</v>
      </c>
    </row>
    <row r="24" spans="1:48" ht="13.2" customHeight="1" x14ac:dyDescent="0.25">
      <c r="A24" s="4">
        <v>24</v>
      </c>
      <c r="B24" s="1"/>
      <c r="C24" s="36" t="s">
        <v>75</v>
      </c>
      <c r="D24" s="40">
        <v>0</v>
      </c>
      <c r="E24" s="40">
        <v>0</v>
      </c>
      <c r="F24" s="40">
        <v>0.4</v>
      </c>
      <c r="G24" s="40">
        <v>0</v>
      </c>
      <c r="H24" s="40">
        <v>1.2</v>
      </c>
      <c r="I24" s="40">
        <v>6.08</v>
      </c>
      <c r="J24" s="40">
        <v>0</v>
      </c>
      <c r="K24" s="40">
        <v>1.32</v>
      </c>
      <c r="L24" s="40">
        <v>0.45</v>
      </c>
      <c r="M24" s="40">
        <v>2.98</v>
      </c>
      <c r="N24" s="40">
        <v>0</v>
      </c>
      <c r="O24" s="40">
        <v>0</v>
      </c>
      <c r="P24" s="40">
        <v>0.47</v>
      </c>
      <c r="Q24" s="40">
        <v>0</v>
      </c>
      <c r="R24" s="40">
        <v>1.24</v>
      </c>
      <c r="S24" s="40">
        <v>1.61</v>
      </c>
      <c r="T24" s="40">
        <v>0</v>
      </c>
      <c r="U24" s="52">
        <v>0</v>
      </c>
      <c r="V24" s="39">
        <v>0</v>
      </c>
      <c r="W24" s="39">
        <v>0.53999999999999204</v>
      </c>
      <c r="X24" s="51">
        <v>0</v>
      </c>
      <c r="Y24" s="39">
        <v>0.62999999999999545</v>
      </c>
      <c r="Z24" s="39">
        <v>0</v>
      </c>
      <c r="AA24" s="39">
        <v>0.56000000000000227</v>
      </c>
      <c r="AB24" s="39">
        <v>2.29</v>
      </c>
      <c r="AC24" s="39">
        <v>1.5900000000000034</v>
      </c>
      <c r="AD24" s="39"/>
      <c r="AE24" s="66">
        <v>4.49</v>
      </c>
      <c r="AF24" s="84">
        <v>1.5900000000000034</v>
      </c>
      <c r="AG24" s="39">
        <v>0.81000000000000227</v>
      </c>
      <c r="AH24" s="39">
        <v>0</v>
      </c>
      <c r="AI24" s="101">
        <v>0</v>
      </c>
      <c r="AJ24" s="101">
        <v>0</v>
      </c>
      <c r="AK24" s="101">
        <v>0</v>
      </c>
      <c r="AL24" s="56">
        <v>0</v>
      </c>
      <c r="AM24" s="39">
        <v>0</v>
      </c>
      <c r="AN24" s="39">
        <v>0.90899999999999181</v>
      </c>
      <c r="AO24" s="39">
        <v>0</v>
      </c>
      <c r="AP24" s="39">
        <v>0</v>
      </c>
      <c r="AQ24" s="39">
        <v>0</v>
      </c>
      <c r="AR24" s="65"/>
      <c r="AS24" s="40">
        <f t="shared" si="0"/>
        <v>0.44994736842105243</v>
      </c>
      <c r="AT24" s="40">
        <f t="shared" si="1"/>
        <v>0.84842105263157885</v>
      </c>
      <c r="AU24" s="71">
        <f t="shared" si="2"/>
        <v>1.2983684210526314</v>
      </c>
      <c r="AV24" s="75">
        <f t="shared" si="3"/>
        <v>6.08</v>
      </c>
    </row>
    <row r="25" spans="1:48" ht="13.2" customHeight="1" x14ac:dyDescent="0.25">
      <c r="A25" s="4">
        <v>25</v>
      </c>
      <c r="B25" s="1"/>
      <c r="C25" s="36" t="s">
        <v>76</v>
      </c>
      <c r="D25" s="40">
        <v>0</v>
      </c>
      <c r="E25" s="40">
        <v>1.4</v>
      </c>
      <c r="F25" s="40">
        <v>0</v>
      </c>
      <c r="G25" s="40">
        <v>1.7</v>
      </c>
      <c r="H25" s="40">
        <v>1</v>
      </c>
      <c r="I25" s="40">
        <v>0.9</v>
      </c>
      <c r="J25" s="40">
        <v>0.77</v>
      </c>
      <c r="K25" s="40">
        <v>5.07</v>
      </c>
      <c r="L25" s="40">
        <v>0</v>
      </c>
      <c r="M25" s="40">
        <v>3.87</v>
      </c>
      <c r="N25" s="40">
        <v>2.71</v>
      </c>
      <c r="O25" s="40">
        <v>1.0900000000000001</v>
      </c>
      <c r="P25" s="40">
        <v>0</v>
      </c>
      <c r="Q25" s="40">
        <v>1.78</v>
      </c>
      <c r="R25" s="40">
        <v>0.93</v>
      </c>
      <c r="S25" s="40">
        <v>3.94</v>
      </c>
      <c r="T25" s="40">
        <v>0</v>
      </c>
      <c r="U25" s="52">
        <v>2.35</v>
      </c>
      <c r="V25" s="39">
        <v>1.3400000000000034</v>
      </c>
      <c r="W25" s="39">
        <v>2.9300000000000068</v>
      </c>
      <c r="X25" s="51">
        <v>0</v>
      </c>
      <c r="Y25" s="39">
        <v>0.46000000000000796</v>
      </c>
      <c r="Z25" s="39">
        <v>0</v>
      </c>
      <c r="AA25" s="39">
        <v>0.53000000000000114</v>
      </c>
      <c r="AB25" s="39">
        <v>0</v>
      </c>
      <c r="AC25" s="39">
        <v>0.40999999999999659</v>
      </c>
      <c r="AD25" s="39"/>
      <c r="AE25" s="66">
        <v>1.92</v>
      </c>
      <c r="AF25" s="83">
        <v>0</v>
      </c>
      <c r="AG25" s="39">
        <v>0</v>
      </c>
      <c r="AH25" s="39">
        <v>0</v>
      </c>
      <c r="AI25" s="40">
        <v>0</v>
      </c>
      <c r="AJ25" s="40">
        <v>0</v>
      </c>
      <c r="AK25" s="40">
        <v>1.2899999999999636</v>
      </c>
      <c r="AL25" s="39">
        <v>0</v>
      </c>
      <c r="AM25" s="39">
        <v>0</v>
      </c>
      <c r="AN25" s="39">
        <v>1.2100000000000364</v>
      </c>
      <c r="AO25" s="39">
        <v>0</v>
      </c>
      <c r="AP25" s="39">
        <v>0</v>
      </c>
      <c r="AQ25" s="39">
        <v>0</v>
      </c>
      <c r="AR25" s="65"/>
      <c r="AS25" s="40">
        <f t="shared" si="0"/>
        <v>0.41894736842105473</v>
      </c>
      <c r="AT25" s="40">
        <f t="shared" si="1"/>
        <v>1.4589473684210514</v>
      </c>
      <c r="AU25" s="71">
        <f t="shared" si="2"/>
        <v>1.8778947368421062</v>
      </c>
      <c r="AV25" s="75">
        <f t="shared" si="3"/>
        <v>5.07</v>
      </c>
    </row>
    <row r="26" spans="1:48" ht="13.2" customHeight="1" x14ac:dyDescent="0.25">
      <c r="A26" s="4">
        <v>26</v>
      </c>
      <c r="B26" s="1"/>
      <c r="C26" s="36" t="s">
        <v>77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1.26</v>
      </c>
      <c r="L26" s="40">
        <v>0.38</v>
      </c>
      <c r="M26" s="40">
        <v>4.2</v>
      </c>
      <c r="N26" s="40">
        <v>0</v>
      </c>
      <c r="O26" s="40">
        <v>4.32</v>
      </c>
      <c r="P26" s="40">
        <v>0</v>
      </c>
      <c r="Q26" s="40">
        <v>2.87</v>
      </c>
      <c r="R26" s="40">
        <v>0.51</v>
      </c>
      <c r="S26" s="40">
        <v>0</v>
      </c>
      <c r="T26" s="40">
        <v>0</v>
      </c>
      <c r="U26" s="52">
        <v>0</v>
      </c>
      <c r="V26" s="39">
        <v>0</v>
      </c>
      <c r="W26" s="39">
        <v>1.4000000000000057</v>
      </c>
      <c r="X26" s="51">
        <v>0</v>
      </c>
      <c r="Y26" s="39">
        <v>1.5699999999999932</v>
      </c>
      <c r="Z26" s="39">
        <v>0</v>
      </c>
      <c r="AA26" s="39">
        <v>0.52000000000001023</v>
      </c>
      <c r="AB26" s="39">
        <v>0</v>
      </c>
      <c r="AC26" s="39">
        <v>1.8300000000000125</v>
      </c>
      <c r="AD26" s="39"/>
      <c r="AE26" s="66">
        <v>2.15</v>
      </c>
      <c r="AF26" s="83">
        <v>0</v>
      </c>
      <c r="AG26" s="39">
        <v>0</v>
      </c>
      <c r="AH26" s="39">
        <v>0</v>
      </c>
      <c r="AI26" s="40">
        <v>0</v>
      </c>
      <c r="AJ26" s="40">
        <v>0</v>
      </c>
      <c r="AK26" s="40">
        <v>0.76000000000001933</v>
      </c>
      <c r="AL26" s="39">
        <v>0</v>
      </c>
      <c r="AM26" s="39">
        <v>1.2800000000000011</v>
      </c>
      <c r="AN26" s="39">
        <v>1.3289999999999793</v>
      </c>
      <c r="AO26" s="39">
        <v>0</v>
      </c>
      <c r="AP26" s="39">
        <v>0</v>
      </c>
      <c r="AQ26" s="39">
        <v>2.6210000000000093</v>
      </c>
      <c r="AR26" s="65"/>
      <c r="AS26" s="40">
        <f t="shared" si="0"/>
        <v>0.11678947368420944</v>
      </c>
      <c r="AT26" s="40">
        <f t="shared" si="1"/>
        <v>1.1911052631578976</v>
      </c>
      <c r="AU26" s="71">
        <f t="shared" si="2"/>
        <v>1.307894736842107</v>
      </c>
      <c r="AV26" s="75">
        <f t="shared" si="3"/>
        <v>4.32</v>
      </c>
    </row>
    <row r="27" spans="1:48" ht="13.2" customHeight="1" x14ac:dyDescent="0.25">
      <c r="A27" s="4">
        <v>27</v>
      </c>
      <c r="B27" s="1"/>
      <c r="C27" s="36" t="s">
        <v>53</v>
      </c>
      <c r="D27" s="40">
        <v>0</v>
      </c>
      <c r="E27" s="40">
        <v>0</v>
      </c>
      <c r="F27" s="40">
        <v>0</v>
      </c>
      <c r="G27" s="40">
        <v>0.6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6.31</v>
      </c>
      <c r="R27" s="40">
        <v>1.73</v>
      </c>
      <c r="S27" s="40">
        <v>5</v>
      </c>
      <c r="T27" s="40">
        <v>0</v>
      </c>
      <c r="U27" s="52">
        <v>1.93</v>
      </c>
      <c r="V27" s="39">
        <v>0</v>
      </c>
      <c r="W27" s="39">
        <v>1.9499999999999886</v>
      </c>
      <c r="X27" s="51">
        <v>0</v>
      </c>
      <c r="Y27" s="39">
        <v>2.5200000000000102</v>
      </c>
      <c r="Z27" s="39">
        <v>0.37000000000000455</v>
      </c>
      <c r="AA27" s="39">
        <v>0.53000000000000114</v>
      </c>
      <c r="AB27" s="39">
        <v>0</v>
      </c>
      <c r="AC27" s="39">
        <v>0.84999999999999432</v>
      </c>
      <c r="AD27" s="39"/>
      <c r="AE27" s="66">
        <v>0.69</v>
      </c>
      <c r="AF27" s="83">
        <v>0</v>
      </c>
      <c r="AG27" s="39">
        <v>3.7199999999999989</v>
      </c>
      <c r="AH27" s="39">
        <v>1.3100000000000023</v>
      </c>
      <c r="AI27" s="40">
        <v>0</v>
      </c>
      <c r="AJ27" s="40">
        <v>0</v>
      </c>
      <c r="AK27" s="40">
        <v>0.75</v>
      </c>
      <c r="AL27" s="39">
        <v>0</v>
      </c>
      <c r="AM27" s="39">
        <v>0</v>
      </c>
      <c r="AN27" s="39">
        <v>1.5910000000000082</v>
      </c>
      <c r="AO27" s="39">
        <v>0</v>
      </c>
      <c r="AP27" s="39">
        <v>0</v>
      </c>
      <c r="AQ27" s="39">
        <v>0</v>
      </c>
      <c r="AR27" s="65"/>
      <c r="AS27" s="40">
        <f t="shared" si="0"/>
        <v>0.26321052631579028</v>
      </c>
      <c r="AT27" s="40">
        <f t="shared" si="1"/>
        <v>1.2715789473684207</v>
      </c>
      <c r="AU27" s="71">
        <f t="shared" si="2"/>
        <v>1.5347894736842109</v>
      </c>
      <c r="AV27" s="75">
        <f t="shared" si="3"/>
        <v>6.31</v>
      </c>
    </row>
    <row r="28" spans="1:48" ht="13.2" customHeight="1" x14ac:dyDescent="0.25">
      <c r="A28" s="4">
        <v>28</v>
      </c>
      <c r="B28" s="1"/>
      <c r="C28" s="36" t="s">
        <v>78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1.7</v>
      </c>
      <c r="L28" s="40">
        <v>1.54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1.45</v>
      </c>
      <c r="S28" s="40">
        <v>6.05</v>
      </c>
      <c r="T28" s="40">
        <v>0</v>
      </c>
      <c r="U28" s="52">
        <v>3.34</v>
      </c>
      <c r="V28" s="39">
        <v>2.5999999999999943</v>
      </c>
      <c r="W28" s="39">
        <v>4.4499999999999886</v>
      </c>
      <c r="X28" s="51">
        <v>0</v>
      </c>
      <c r="Y28" s="39">
        <v>2.2700000000000102</v>
      </c>
      <c r="Z28" s="39">
        <v>0</v>
      </c>
      <c r="AA28" s="39">
        <v>0</v>
      </c>
      <c r="AB28" s="39">
        <v>0.92</v>
      </c>
      <c r="AC28" s="39">
        <v>2.8500000000000227</v>
      </c>
      <c r="AD28" s="39"/>
      <c r="AE28" s="66">
        <v>0.82</v>
      </c>
      <c r="AF28" s="83">
        <v>0</v>
      </c>
      <c r="AG28" s="39">
        <v>3.1699999999999875</v>
      </c>
      <c r="AH28" s="39">
        <v>0.84000000000000341</v>
      </c>
      <c r="AI28" s="40">
        <v>0.78000000000000114</v>
      </c>
      <c r="AJ28" s="40">
        <v>0</v>
      </c>
      <c r="AK28" s="40">
        <v>3</v>
      </c>
      <c r="AL28" s="39">
        <v>0</v>
      </c>
      <c r="AM28" s="39">
        <v>2.0699999999999932</v>
      </c>
      <c r="AN28" s="39">
        <v>1.1920000000000073</v>
      </c>
      <c r="AO28" s="39">
        <v>0</v>
      </c>
      <c r="AP28" s="39">
        <v>0</v>
      </c>
      <c r="AQ28" s="39">
        <v>0</v>
      </c>
      <c r="AR28" s="65"/>
      <c r="AS28" s="40">
        <f t="shared" si="0"/>
        <v>0.4495789473684213</v>
      </c>
      <c r="AT28" s="40">
        <f t="shared" si="1"/>
        <v>1.5621052631578949</v>
      </c>
      <c r="AU28" s="71">
        <f t="shared" si="2"/>
        <v>2.0116842105263162</v>
      </c>
      <c r="AV28" s="75">
        <f t="shared" si="3"/>
        <v>6.05</v>
      </c>
    </row>
    <row r="29" spans="1:48" ht="13.2" customHeight="1" x14ac:dyDescent="0.25">
      <c r="A29" s="4">
        <v>29</v>
      </c>
      <c r="B29" s="1"/>
      <c r="C29" s="36" t="s">
        <v>54</v>
      </c>
      <c r="D29" s="40">
        <v>0</v>
      </c>
      <c r="E29" s="40">
        <v>0</v>
      </c>
      <c r="F29" s="40">
        <v>0</v>
      </c>
      <c r="G29" s="40">
        <v>0</v>
      </c>
      <c r="H29" s="40">
        <v>1.2</v>
      </c>
      <c r="I29" s="40">
        <v>0</v>
      </c>
      <c r="J29" s="40">
        <v>0</v>
      </c>
      <c r="K29" s="40">
        <v>0.73</v>
      </c>
      <c r="L29" s="40">
        <v>0</v>
      </c>
      <c r="M29" s="40">
        <v>1.59</v>
      </c>
      <c r="N29" s="40">
        <v>0</v>
      </c>
      <c r="O29" s="40">
        <v>0</v>
      </c>
      <c r="P29" s="40">
        <v>0</v>
      </c>
      <c r="Q29" s="40">
        <v>0</v>
      </c>
      <c r="R29" s="40">
        <v>0.34</v>
      </c>
      <c r="S29" s="40">
        <v>1.34</v>
      </c>
      <c r="T29" s="40">
        <v>0</v>
      </c>
      <c r="U29" s="52">
        <v>0.69</v>
      </c>
      <c r="V29" s="39">
        <v>4.9399999999999977</v>
      </c>
      <c r="W29" s="39">
        <v>6.1100000000000136</v>
      </c>
      <c r="X29" s="51">
        <v>0</v>
      </c>
      <c r="Y29" s="39">
        <v>0</v>
      </c>
      <c r="Z29" s="39">
        <v>2.0099999999999909</v>
      </c>
      <c r="AA29" s="39">
        <v>1.3300000000000125</v>
      </c>
      <c r="AB29" s="39">
        <v>1.1499999999999999</v>
      </c>
      <c r="AC29" s="39">
        <v>1.3599999999999852</v>
      </c>
      <c r="AD29" s="39"/>
      <c r="AE29" s="66">
        <v>3.64</v>
      </c>
      <c r="AF29" s="84">
        <v>0</v>
      </c>
      <c r="AG29" s="39">
        <v>3.0999999999999943</v>
      </c>
      <c r="AH29" s="56">
        <v>1.6800000000000068</v>
      </c>
      <c r="AI29" s="101">
        <v>0</v>
      </c>
      <c r="AJ29" s="101">
        <v>0</v>
      </c>
      <c r="AK29" s="101">
        <v>2.0199999999999818</v>
      </c>
      <c r="AL29" s="56">
        <v>0</v>
      </c>
      <c r="AM29" s="39">
        <v>2.3700000000000045</v>
      </c>
      <c r="AN29" s="39">
        <v>0.51699999999999591</v>
      </c>
      <c r="AO29" s="39">
        <v>0</v>
      </c>
      <c r="AP29" s="39">
        <v>0</v>
      </c>
      <c r="AQ29" s="39">
        <v>0</v>
      </c>
      <c r="AR29" s="65"/>
      <c r="AS29" s="40">
        <f t="shared" si="0"/>
        <v>0.62299999999999955</v>
      </c>
      <c r="AT29" s="40">
        <f t="shared" si="1"/>
        <v>1.0863157894736839</v>
      </c>
      <c r="AU29" s="71">
        <f t="shared" si="2"/>
        <v>1.7093157894736835</v>
      </c>
      <c r="AV29" s="75">
        <f t="shared" si="3"/>
        <v>6.1100000000000136</v>
      </c>
    </row>
    <row r="30" spans="1:48" ht="13.2" customHeight="1" x14ac:dyDescent="0.25">
      <c r="A30" s="4">
        <v>30</v>
      </c>
      <c r="B30" s="1"/>
      <c r="C30" s="36" t="s">
        <v>79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1.55</v>
      </c>
      <c r="M30" s="40">
        <v>0.74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52">
        <v>0</v>
      </c>
      <c r="V30" s="39">
        <v>1.2599999999999909</v>
      </c>
      <c r="W30" s="39">
        <v>2.25</v>
      </c>
      <c r="X30" s="51">
        <v>0</v>
      </c>
      <c r="Y30" s="39">
        <v>1.3700000000000045</v>
      </c>
      <c r="Z30" s="39">
        <v>0</v>
      </c>
      <c r="AA30" s="39">
        <v>0</v>
      </c>
      <c r="AB30" s="39">
        <v>0</v>
      </c>
      <c r="AC30" s="39">
        <v>2.8300000000000125</v>
      </c>
      <c r="AD30" s="39"/>
      <c r="AE30" s="66">
        <v>3.87</v>
      </c>
      <c r="AF30" s="83">
        <v>0</v>
      </c>
      <c r="AG30" s="39">
        <v>5.6499999999999773</v>
      </c>
      <c r="AH30" s="40">
        <v>0</v>
      </c>
      <c r="AI30" s="40">
        <v>0.54000000000002046</v>
      </c>
      <c r="AJ30" s="40">
        <v>0.54999999999998295</v>
      </c>
      <c r="AK30" s="40">
        <v>1.6899999999999977</v>
      </c>
      <c r="AL30" s="40">
        <v>0</v>
      </c>
      <c r="AM30" s="39">
        <v>2.9699999999999989</v>
      </c>
      <c r="AN30" s="39">
        <v>1.3830000000000098</v>
      </c>
      <c r="AO30" s="39">
        <v>0</v>
      </c>
      <c r="AP30" s="39">
        <v>0</v>
      </c>
      <c r="AQ30" s="39">
        <v>0</v>
      </c>
      <c r="AR30" s="65"/>
      <c r="AS30" s="40">
        <f t="shared" si="0"/>
        <v>0.24963157894736754</v>
      </c>
      <c r="AT30" s="40">
        <f t="shared" si="1"/>
        <v>0.94947368421052702</v>
      </c>
      <c r="AU30" s="71">
        <f t="shared" si="2"/>
        <v>1.1991052631578945</v>
      </c>
      <c r="AV30" s="75">
        <f t="shared" si="3"/>
        <v>5.6499999999999773</v>
      </c>
    </row>
    <row r="31" spans="1:48" ht="13.2" customHeight="1" x14ac:dyDescent="0.25">
      <c r="A31" s="4">
        <v>31</v>
      </c>
      <c r="B31" s="1"/>
      <c r="C31" s="36" t="s">
        <v>55</v>
      </c>
      <c r="D31" s="40">
        <v>0</v>
      </c>
      <c r="E31" s="40">
        <v>0</v>
      </c>
      <c r="F31" s="40">
        <v>1.9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52">
        <v>0.81</v>
      </c>
      <c r="V31" s="39">
        <v>0</v>
      </c>
      <c r="W31" s="39">
        <v>0</v>
      </c>
      <c r="X31" s="51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1.8400000000000034</v>
      </c>
      <c r="AD31" s="39"/>
      <c r="AE31" s="66">
        <v>0</v>
      </c>
      <c r="AF31" s="83">
        <v>0</v>
      </c>
      <c r="AG31" s="39">
        <v>0</v>
      </c>
      <c r="AH31" s="39">
        <v>0</v>
      </c>
      <c r="AI31" s="40">
        <v>0</v>
      </c>
      <c r="AJ31" s="40">
        <v>0</v>
      </c>
      <c r="AK31" s="40">
        <v>0.77000000000001023</v>
      </c>
      <c r="AL31" s="39">
        <v>0</v>
      </c>
      <c r="AM31" s="39">
        <v>1.0900000000000034</v>
      </c>
      <c r="AN31" s="39">
        <v>1.2049999999999841</v>
      </c>
      <c r="AO31" s="39">
        <v>2.1850000000000023</v>
      </c>
      <c r="AP31" s="39">
        <v>0.90999999999999659</v>
      </c>
      <c r="AQ31" s="39">
        <v>0</v>
      </c>
      <c r="AR31" s="65"/>
      <c r="AS31" s="40">
        <f t="shared" si="0"/>
        <v>0.21131578947368321</v>
      </c>
      <c r="AT31" s="40">
        <f t="shared" si="1"/>
        <v>0.35236842105263261</v>
      </c>
      <c r="AU31" s="71">
        <f t="shared" si="2"/>
        <v>0.56368421052631579</v>
      </c>
      <c r="AV31" s="75">
        <f t="shared" si="3"/>
        <v>2.1850000000000023</v>
      </c>
    </row>
    <row r="32" spans="1:48" ht="13.2" customHeight="1" x14ac:dyDescent="0.25">
      <c r="A32" s="4">
        <v>32</v>
      </c>
      <c r="B32" s="1"/>
      <c r="C32" s="36" t="s">
        <v>56</v>
      </c>
      <c r="D32" s="40">
        <v>0</v>
      </c>
      <c r="E32" s="40">
        <v>1</v>
      </c>
      <c r="F32" s="40">
        <v>1.7</v>
      </c>
      <c r="G32" s="40">
        <v>0</v>
      </c>
      <c r="H32" s="40">
        <v>0</v>
      </c>
      <c r="I32" s="40">
        <v>0</v>
      </c>
      <c r="J32" s="40">
        <v>0</v>
      </c>
      <c r="K32" s="40">
        <v>1.1399999999999999</v>
      </c>
      <c r="L32" s="40">
        <v>0</v>
      </c>
      <c r="M32" s="40">
        <v>0.89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52">
        <v>0</v>
      </c>
      <c r="V32" s="39">
        <v>0.82999999999998408</v>
      </c>
      <c r="W32" s="39">
        <v>0</v>
      </c>
      <c r="X32" s="51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/>
      <c r="AE32" s="66">
        <v>2.23</v>
      </c>
      <c r="AF32" s="83">
        <v>1.9000000000000057</v>
      </c>
      <c r="AG32" s="39">
        <v>6.1400000000000148</v>
      </c>
      <c r="AH32" s="40">
        <v>0.85999999999998522</v>
      </c>
      <c r="AI32" s="40">
        <v>0</v>
      </c>
      <c r="AJ32" s="40">
        <v>0.56000000000000227</v>
      </c>
      <c r="AK32" s="40">
        <v>1.5</v>
      </c>
      <c r="AL32" s="40">
        <v>0</v>
      </c>
      <c r="AM32" s="39">
        <v>3.6100000000000136</v>
      </c>
      <c r="AN32" s="39">
        <v>1.9519999999999982</v>
      </c>
      <c r="AO32" s="39">
        <v>0</v>
      </c>
      <c r="AP32" s="39">
        <v>1.0879999999999939</v>
      </c>
      <c r="AQ32" s="39">
        <v>0</v>
      </c>
      <c r="AR32" s="65"/>
      <c r="AS32" s="40">
        <f t="shared" si="0"/>
        <v>0.46789473684210359</v>
      </c>
      <c r="AT32" s="40">
        <f t="shared" si="1"/>
        <v>0.75157894736842257</v>
      </c>
      <c r="AU32" s="71">
        <f t="shared" si="2"/>
        <v>1.2194736842105263</v>
      </c>
      <c r="AV32" s="75">
        <f t="shared" si="3"/>
        <v>6.1400000000000148</v>
      </c>
    </row>
    <row r="33" spans="1:48" ht="13.2" customHeight="1" x14ac:dyDescent="0.25">
      <c r="A33" s="4">
        <v>33</v>
      </c>
      <c r="B33" s="1"/>
      <c r="C33" s="36" t="s">
        <v>57</v>
      </c>
      <c r="D33" s="40">
        <v>0</v>
      </c>
      <c r="E33" s="40">
        <v>3.4</v>
      </c>
      <c r="F33" s="40">
        <v>2.1</v>
      </c>
      <c r="G33" s="40">
        <v>0</v>
      </c>
      <c r="H33" s="40">
        <v>0</v>
      </c>
      <c r="I33" s="40">
        <v>0</v>
      </c>
      <c r="J33" s="40">
        <v>2.62</v>
      </c>
      <c r="K33" s="40">
        <v>0</v>
      </c>
      <c r="L33" s="40">
        <v>0</v>
      </c>
      <c r="M33" s="40">
        <v>0.81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52">
        <v>0</v>
      </c>
      <c r="V33" s="39">
        <v>0</v>
      </c>
      <c r="W33" s="39">
        <v>1.539999999999992</v>
      </c>
      <c r="X33" s="51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/>
      <c r="AE33" s="66">
        <v>0</v>
      </c>
      <c r="AF33" s="83">
        <v>0</v>
      </c>
      <c r="AG33" s="39">
        <v>0.94999999999998863</v>
      </c>
      <c r="AH33" s="39">
        <v>0.46999999999999886</v>
      </c>
      <c r="AI33" s="40">
        <v>0.87000000000000455</v>
      </c>
      <c r="AJ33" s="40">
        <v>0.24000000000000909</v>
      </c>
      <c r="AK33" s="40">
        <v>4.1500000000000057</v>
      </c>
      <c r="AL33" s="39">
        <v>0</v>
      </c>
      <c r="AM33" s="39">
        <v>2.1099999999999852</v>
      </c>
      <c r="AN33" s="39">
        <v>1.4590000000000032</v>
      </c>
      <c r="AO33" s="39">
        <v>0</v>
      </c>
      <c r="AP33" s="39">
        <v>0</v>
      </c>
      <c r="AQ33" s="39">
        <v>0</v>
      </c>
      <c r="AR33" s="65"/>
      <c r="AS33" s="40">
        <f t="shared" si="0"/>
        <v>0.36257894736842167</v>
      </c>
      <c r="AT33" s="40">
        <f t="shared" si="1"/>
        <v>0.72789473684210404</v>
      </c>
      <c r="AU33" s="71">
        <f t="shared" si="2"/>
        <v>1.0904736842105258</v>
      </c>
      <c r="AV33" s="75">
        <f t="shared" si="3"/>
        <v>4.1500000000000057</v>
      </c>
    </row>
    <row r="34" spans="1:48" ht="13.2" customHeight="1" x14ac:dyDescent="0.25">
      <c r="A34" s="4">
        <v>34</v>
      </c>
      <c r="B34" s="1"/>
      <c r="C34" s="36" t="s">
        <v>80</v>
      </c>
      <c r="D34" s="40">
        <v>0</v>
      </c>
      <c r="E34" s="40">
        <v>0</v>
      </c>
      <c r="F34" s="40">
        <v>1.9</v>
      </c>
      <c r="G34" s="40">
        <v>0</v>
      </c>
      <c r="H34" s="40">
        <v>1.5</v>
      </c>
      <c r="I34" s="40">
        <v>0</v>
      </c>
      <c r="J34" s="40">
        <v>0.39</v>
      </c>
      <c r="K34" s="40">
        <v>1.1599999999999999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52">
        <v>0</v>
      </c>
      <c r="V34" s="39">
        <v>4.4500000000000171</v>
      </c>
      <c r="W34" s="39">
        <v>0</v>
      </c>
      <c r="X34" s="51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/>
      <c r="AE34" s="66">
        <v>0</v>
      </c>
      <c r="AF34" s="83">
        <v>0</v>
      </c>
      <c r="AG34" s="39">
        <v>0</v>
      </c>
      <c r="AH34" s="39">
        <v>0</v>
      </c>
      <c r="AI34" s="40">
        <v>0</v>
      </c>
      <c r="AJ34" s="40">
        <v>0</v>
      </c>
      <c r="AK34" s="40">
        <v>0</v>
      </c>
      <c r="AL34" s="39">
        <v>0</v>
      </c>
      <c r="AM34" s="39">
        <v>3.6099999999999852</v>
      </c>
      <c r="AN34" s="39">
        <v>0</v>
      </c>
      <c r="AO34" s="39">
        <v>1.1299999999999955</v>
      </c>
      <c r="AP34" s="39">
        <v>0</v>
      </c>
      <c r="AQ34" s="39">
        <v>0.96000000000000796</v>
      </c>
      <c r="AR34" s="65"/>
      <c r="AS34" s="40">
        <f t="shared" si="0"/>
        <v>0.43368421052631662</v>
      </c>
      <c r="AT34" s="40">
        <f t="shared" si="1"/>
        <v>0.36105263157894679</v>
      </c>
      <c r="AU34" s="71">
        <f t="shared" si="2"/>
        <v>0.79473684210526341</v>
      </c>
      <c r="AV34" s="75">
        <f t="shared" si="3"/>
        <v>4.4500000000000171</v>
      </c>
    </row>
    <row r="35" spans="1:48" ht="13.2" customHeight="1" x14ac:dyDescent="0.25">
      <c r="A35" s="4">
        <v>35</v>
      </c>
      <c r="B35" s="1"/>
      <c r="C35" s="36" t="s">
        <v>81</v>
      </c>
      <c r="D35" s="40">
        <v>0</v>
      </c>
      <c r="E35" s="40">
        <v>0</v>
      </c>
      <c r="F35" s="40">
        <v>0</v>
      </c>
      <c r="G35" s="40">
        <v>2.9</v>
      </c>
      <c r="H35" s="40">
        <v>0</v>
      </c>
      <c r="I35" s="40">
        <v>1.58</v>
      </c>
      <c r="J35" s="40">
        <v>0.82</v>
      </c>
      <c r="K35" s="40">
        <v>0.83</v>
      </c>
      <c r="L35" s="40">
        <v>0</v>
      </c>
      <c r="M35" s="40">
        <v>0</v>
      </c>
      <c r="N35" s="40">
        <v>0</v>
      </c>
      <c r="O35" s="40">
        <v>2.78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52">
        <v>0</v>
      </c>
      <c r="V35" s="39">
        <v>0</v>
      </c>
      <c r="W35" s="39">
        <v>1.2299999999999898</v>
      </c>
      <c r="X35" s="51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/>
      <c r="AE35" s="66">
        <v>0</v>
      </c>
      <c r="AF35" s="83">
        <v>0</v>
      </c>
      <c r="AG35" s="39">
        <v>0</v>
      </c>
      <c r="AH35" s="39">
        <v>0</v>
      </c>
      <c r="AI35" s="40">
        <v>0</v>
      </c>
      <c r="AJ35" s="40">
        <v>0</v>
      </c>
      <c r="AK35" s="40">
        <v>1.0200000000000102</v>
      </c>
      <c r="AL35" s="39">
        <v>0</v>
      </c>
      <c r="AM35" s="39">
        <v>0</v>
      </c>
      <c r="AN35" s="39">
        <v>1.1299999999999955</v>
      </c>
      <c r="AO35" s="39">
        <v>0</v>
      </c>
      <c r="AP35" s="39">
        <v>0</v>
      </c>
      <c r="AQ35" s="39">
        <v>0</v>
      </c>
      <c r="AR35" s="65"/>
      <c r="AS35" s="40">
        <f t="shared" si="0"/>
        <v>0.10263157894736817</v>
      </c>
      <c r="AT35" s="40">
        <f t="shared" si="1"/>
        <v>0.54421052631578948</v>
      </c>
      <c r="AU35" s="71">
        <f t="shared" si="2"/>
        <v>0.64684210526315766</v>
      </c>
      <c r="AV35" s="75">
        <f t="shared" si="3"/>
        <v>2.9</v>
      </c>
    </row>
    <row r="36" spans="1:48" ht="13.2" customHeight="1" x14ac:dyDescent="0.25">
      <c r="A36" s="4">
        <v>36</v>
      </c>
      <c r="B36" s="1"/>
      <c r="C36" s="36" t="s">
        <v>82</v>
      </c>
      <c r="D36" s="40">
        <v>0</v>
      </c>
      <c r="E36" s="40">
        <v>4</v>
      </c>
      <c r="F36" s="40">
        <v>0</v>
      </c>
      <c r="G36" s="40">
        <v>0</v>
      </c>
      <c r="H36" s="40">
        <v>0</v>
      </c>
      <c r="I36" s="40">
        <v>5.54</v>
      </c>
      <c r="J36" s="40">
        <v>0</v>
      </c>
      <c r="K36" s="40">
        <v>0</v>
      </c>
      <c r="L36" s="40">
        <v>0</v>
      </c>
      <c r="M36" s="40">
        <v>0</v>
      </c>
      <c r="N36" s="40">
        <v>0.93</v>
      </c>
      <c r="O36" s="40">
        <v>0</v>
      </c>
      <c r="P36" s="40">
        <v>1.1299999999999999</v>
      </c>
      <c r="Q36" s="40">
        <v>5.0599999999999996</v>
      </c>
      <c r="R36" s="40">
        <v>0</v>
      </c>
      <c r="S36" s="40">
        <v>0</v>
      </c>
      <c r="T36" s="40">
        <v>0</v>
      </c>
      <c r="U36" s="52">
        <v>0</v>
      </c>
      <c r="V36" s="39">
        <v>0</v>
      </c>
      <c r="W36" s="39">
        <v>2.1399999999999864</v>
      </c>
      <c r="X36" s="51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/>
      <c r="AE36" s="66">
        <v>0</v>
      </c>
      <c r="AF36" s="83">
        <v>0</v>
      </c>
      <c r="AG36" s="39">
        <v>1.1699999999999875</v>
      </c>
      <c r="AH36" s="39">
        <v>0</v>
      </c>
      <c r="AI36" s="40">
        <v>0</v>
      </c>
      <c r="AJ36" s="40">
        <v>0</v>
      </c>
      <c r="AK36" s="40">
        <v>0</v>
      </c>
      <c r="AL36" s="39">
        <v>0</v>
      </c>
      <c r="AM36" s="39">
        <v>0</v>
      </c>
      <c r="AN36" s="39">
        <v>0.84200000000001296</v>
      </c>
      <c r="AO36" s="39">
        <v>0</v>
      </c>
      <c r="AP36" s="39">
        <v>0</v>
      </c>
      <c r="AQ36" s="39">
        <v>0</v>
      </c>
      <c r="AR36" s="65"/>
      <c r="AS36" s="40">
        <f t="shared" si="0"/>
        <v>0.15273684210526384</v>
      </c>
      <c r="AT36" s="40">
        <f t="shared" si="1"/>
        <v>0.94263157894736693</v>
      </c>
      <c r="AU36" s="71">
        <f t="shared" si="2"/>
        <v>1.0953684210526307</v>
      </c>
      <c r="AV36" s="75">
        <f t="shared" si="3"/>
        <v>5.54</v>
      </c>
    </row>
    <row r="37" spans="1:48" ht="13.2" customHeight="1" x14ac:dyDescent="0.25">
      <c r="A37" s="4">
        <v>37</v>
      </c>
      <c r="B37" s="1"/>
      <c r="C37" s="36" t="s">
        <v>2</v>
      </c>
      <c r="D37" s="40">
        <v>0</v>
      </c>
      <c r="E37" s="40">
        <v>0</v>
      </c>
      <c r="F37" s="40">
        <v>0</v>
      </c>
      <c r="G37" s="40">
        <v>0.2</v>
      </c>
      <c r="H37" s="40">
        <v>0.5</v>
      </c>
      <c r="I37" s="40">
        <v>0</v>
      </c>
      <c r="J37" s="40">
        <v>2.2000000000000002</v>
      </c>
      <c r="K37" s="40">
        <v>2.96</v>
      </c>
      <c r="L37" s="40">
        <v>1.2</v>
      </c>
      <c r="M37" s="40">
        <v>0.5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3.45</v>
      </c>
      <c r="T37" s="40">
        <v>0</v>
      </c>
      <c r="U37" s="52">
        <v>0</v>
      </c>
      <c r="V37" s="39">
        <v>0.90999999999999659</v>
      </c>
      <c r="W37" s="39">
        <v>1.5999999999999943</v>
      </c>
      <c r="X37" s="51">
        <v>1.8100000000000023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/>
      <c r="AE37" s="66">
        <v>0</v>
      </c>
      <c r="AF37" s="83">
        <v>0</v>
      </c>
      <c r="AG37" s="39">
        <v>0</v>
      </c>
      <c r="AH37" s="39">
        <v>0</v>
      </c>
      <c r="AI37" s="40">
        <v>0</v>
      </c>
      <c r="AJ37" s="40">
        <v>0</v>
      </c>
      <c r="AK37" s="40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65"/>
      <c r="AS37" s="40">
        <f t="shared" si="0"/>
        <v>0.34842105263157891</v>
      </c>
      <c r="AT37" s="40">
        <f t="shared" si="1"/>
        <v>0.45842105263157862</v>
      </c>
      <c r="AU37" s="71">
        <f t="shared" si="2"/>
        <v>0.80684210526315758</v>
      </c>
      <c r="AV37" s="75">
        <f t="shared" si="3"/>
        <v>3.45</v>
      </c>
    </row>
    <row r="38" spans="1:48" ht="13.2" customHeight="1" x14ac:dyDescent="0.25">
      <c r="A38" s="4">
        <v>38</v>
      </c>
      <c r="B38" s="1"/>
      <c r="C38" s="36" t="s">
        <v>111</v>
      </c>
      <c r="D38" s="40">
        <v>0</v>
      </c>
      <c r="E38" s="40">
        <v>0</v>
      </c>
      <c r="F38" s="40">
        <v>2.1</v>
      </c>
      <c r="G38" s="40">
        <v>0</v>
      </c>
      <c r="H38" s="40">
        <v>0.6</v>
      </c>
      <c r="I38" s="40">
        <v>0</v>
      </c>
      <c r="J38" s="40">
        <v>0.39</v>
      </c>
      <c r="K38" s="40">
        <v>0</v>
      </c>
      <c r="L38" s="40">
        <v>0.48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52">
        <v>0.44</v>
      </c>
      <c r="V38" s="39">
        <v>0</v>
      </c>
      <c r="W38" s="39">
        <v>1.4799999999999898</v>
      </c>
      <c r="X38" s="51">
        <v>0</v>
      </c>
      <c r="Y38" s="39">
        <v>0</v>
      </c>
      <c r="Z38" s="39">
        <v>2.4900000000000091</v>
      </c>
      <c r="AA38" s="39">
        <v>1.2000000000000171</v>
      </c>
      <c r="AB38" s="39">
        <v>0</v>
      </c>
      <c r="AC38" s="39">
        <v>1.7099999999999795</v>
      </c>
      <c r="AD38" s="39"/>
      <c r="AE38" s="66">
        <v>0</v>
      </c>
      <c r="AF38" s="83">
        <v>0</v>
      </c>
      <c r="AG38" s="39">
        <v>0.46999999999999886</v>
      </c>
      <c r="AH38" s="39">
        <v>0</v>
      </c>
      <c r="AI38" s="40">
        <v>0</v>
      </c>
      <c r="AJ38" s="40">
        <v>0</v>
      </c>
      <c r="AK38" s="40">
        <v>1.4399999999999977</v>
      </c>
      <c r="AL38" s="39">
        <v>0</v>
      </c>
      <c r="AM38" s="39">
        <v>0</v>
      </c>
      <c r="AN38" s="39">
        <v>1.910000000000025</v>
      </c>
      <c r="AO38" s="39">
        <v>0</v>
      </c>
      <c r="AP38" s="39">
        <v>0</v>
      </c>
      <c r="AQ38" s="39">
        <v>0</v>
      </c>
      <c r="AR38" s="65"/>
      <c r="AS38" s="40">
        <f t="shared" si="0"/>
        <v>0.41947368421052811</v>
      </c>
      <c r="AT38" s="40">
        <f t="shared" si="1"/>
        <v>0.35473684210526224</v>
      </c>
      <c r="AU38" s="71">
        <f t="shared" si="2"/>
        <v>0.77421052631579035</v>
      </c>
      <c r="AV38" s="75">
        <f t="shared" si="3"/>
        <v>2.4900000000000091</v>
      </c>
    </row>
    <row r="39" spans="1:48" ht="13.2" customHeight="1" x14ac:dyDescent="0.25">
      <c r="A39" s="4">
        <v>39</v>
      </c>
      <c r="B39" s="1"/>
      <c r="C39" s="36" t="s">
        <v>83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0.71</v>
      </c>
      <c r="K39" s="40">
        <v>0</v>
      </c>
      <c r="L39" s="40">
        <v>0.62</v>
      </c>
      <c r="M39" s="40">
        <v>0</v>
      </c>
      <c r="N39" s="40">
        <v>3.97</v>
      </c>
      <c r="O39" s="40">
        <v>0</v>
      </c>
      <c r="P39" s="40">
        <v>0</v>
      </c>
      <c r="Q39" s="40">
        <v>2.5</v>
      </c>
      <c r="R39" s="40">
        <v>2.09</v>
      </c>
      <c r="S39" s="40">
        <v>0</v>
      </c>
      <c r="T39" s="40">
        <v>0</v>
      </c>
      <c r="U39" s="52">
        <v>0</v>
      </c>
      <c r="V39" s="39">
        <v>0</v>
      </c>
      <c r="W39" s="39">
        <v>0</v>
      </c>
      <c r="X39" s="51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/>
      <c r="AE39" s="66">
        <v>0</v>
      </c>
      <c r="AF39" s="83">
        <v>0</v>
      </c>
      <c r="AG39" s="39">
        <v>1.0699999999999932</v>
      </c>
      <c r="AH39" s="39">
        <v>0</v>
      </c>
      <c r="AI39" s="40">
        <v>0</v>
      </c>
      <c r="AJ39" s="40">
        <v>0</v>
      </c>
      <c r="AK39" s="40">
        <v>0</v>
      </c>
      <c r="AL39" s="39">
        <v>0</v>
      </c>
      <c r="AM39" s="39">
        <v>0</v>
      </c>
      <c r="AN39" s="39">
        <v>1.0109999999999957</v>
      </c>
      <c r="AO39" s="39">
        <v>0</v>
      </c>
      <c r="AP39" s="39">
        <v>0</v>
      </c>
      <c r="AQ39" s="39">
        <v>3.429000000000002</v>
      </c>
      <c r="AR39" s="65"/>
      <c r="AS39" s="40">
        <f t="shared" si="0"/>
        <v>0.44215789473684192</v>
      </c>
      <c r="AT39" s="40">
        <f t="shared" si="1"/>
        <v>0.36836842105263135</v>
      </c>
      <c r="AU39" s="71">
        <f t="shared" si="2"/>
        <v>0.81052631578947332</v>
      </c>
      <c r="AV39" s="75">
        <f t="shared" si="3"/>
        <v>3.97</v>
      </c>
    </row>
    <row r="40" spans="1:48" ht="13.2" customHeight="1" x14ac:dyDescent="0.25">
      <c r="A40" s="4">
        <v>40</v>
      </c>
      <c r="B40" s="1"/>
      <c r="C40" s="36" t="s">
        <v>84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1.23</v>
      </c>
      <c r="K40" s="40">
        <v>0</v>
      </c>
      <c r="L40" s="40">
        <v>0</v>
      </c>
      <c r="M40" s="40">
        <v>0</v>
      </c>
      <c r="N40" s="40">
        <v>1.1200000000000001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52">
        <v>0</v>
      </c>
      <c r="V40" s="39">
        <v>0</v>
      </c>
      <c r="W40" s="39">
        <v>0.57000000000000739</v>
      </c>
      <c r="X40" s="51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/>
      <c r="AE40" s="66">
        <v>0</v>
      </c>
      <c r="AF40" s="83">
        <v>3.0099999999999909</v>
      </c>
      <c r="AG40" s="39">
        <v>0</v>
      </c>
      <c r="AH40" s="39">
        <v>0</v>
      </c>
      <c r="AI40" s="40">
        <v>0.71999999999999886</v>
      </c>
      <c r="AJ40" s="40">
        <v>0</v>
      </c>
      <c r="AK40" s="40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1</v>
      </c>
      <c r="AR40" s="65"/>
      <c r="AS40" s="40">
        <f t="shared" si="0"/>
        <v>0.28210526315789425</v>
      </c>
      <c r="AT40" s="40">
        <f t="shared" si="1"/>
        <v>0.12052631578947401</v>
      </c>
      <c r="AU40" s="71">
        <f t="shared" si="2"/>
        <v>0.40263157894736823</v>
      </c>
      <c r="AV40" s="75">
        <f t="shared" si="3"/>
        <v>3.0099999999999909</v>
      </c>
    </row>
    <row r="41" spans="1:48" ht="13.2" customHeight="1" x14ac:dyDescent="0.25">
      <c r="A41" s="4">
        <v>41</v>
      </c>
      <c r="B41" s="1"/>
      <c r="C41" s="36" t="s">
        <v>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52">
        <v>0</v>
      </c>
      <c r="V41" s="39">
        <v>0</v>
      </c>
      <c r="W41" s="39">
        <v>0</v>
      </c>
      <c r="X41" s="51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/>
      <c r="AE41" s="66">
        <v>0</v>
      </c>
      <c r="AF41" s="83">
        <v>0</v>
      </c>
      <c r="AG41" s="39">
        <v>0</v>
      </c>
      <c r="AH41" s="39">
        <v>0</v>
      </c>
      <c r="AI41" s="40">
        <v>0</v>
      </c>
      <c r="AJ41" s="40">
        <v>0</v>
      </c>
      <c r="AK41" s="40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65"/>
      <c r="AS41" s="40">
        <f t="shared" si="0"/>
        <v>0</v>
      </c>
      <c r="AT41" s="40">
        <f t="shared" si="1"/>
        <v>0</v>
      </c>
      <c r="AU41" s="71">
        <f t="shared" si="2"/>
        <v>0</v>
      </c>
      <c r="AV41" s="75">
        <f t="shared" si="3"/>
        <v>0</v>
      </c>
    </row>
    <row r="42" spans="1:48" ht="13.2" customHeight="1" x14ac:dyDescent="0.25">
      <c r="A42" s="4">
        <v>42</v>
      </c>
      <c r="B42" s="1"/>
      <c r="C42" s="36" t="s">
        <v>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39"/>
      <c r="X42" s="51"/>
      <c r="Y42" s="39"/>
      <c r="Z42" s="40"/>
      <c r="AA42" s="40"/>
      <c r="AB42" s="40"/>
      <c r="AC42" s="40"/>
      <c r="AD42" s="40"/>
      <c r="AE42" s="68"/>
      <c r="AF42" s="83"/>
      <c r="AG42" s="83"/>
      <c r="AH42" s="83"/>
      <c r="AI42" s="85"/>
      <c r="AJ42" s="85"/>
      <c r="AK42" s="85"/>
      <c r="AL42" s="85"/>
      <c r="AM42" s="39"/>
      <c r="AN42" s="39"/>
      <c r="AO42" s="39"/>
      <c r="AP42" s="39"/>
      <c r="AQ42" s="39"/>
      <c r="AR42" s="65"/>
      <c r="AS42" s="40"/>
      <c r="AT42" s="40"/>
      <c r="AU42" s="71"/>
      <c r="AV42" s="75"/>
    </row>
    <row r="43" spans="1:48" ht="13.2" customHeight="1" x14ac:dyDescent="0.25">
      <c r="A43" s="4">
        <v>43</v>
      </c>
      <c r="B43" s="1"/>
      <c r="C43" s="36" t="s">
        <v>4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39"/>
      <c r="X43" s="51"/>
      <c r="Y43" s="39"/>
      <c r="Z43" s="40"/>
      <c r="AA43" s="40"/>
      <c r="AB43" s="40"/>
      <c r="AC43" s="40"/>
      <c r="AD43" s="40"/>
      <c r="AE43" s="68"/>
      <c r="AF43" s="83"/>
      <c r="AG43" s="83"/>
      <c r="AH43" s="83"/>
      <c r="AI43" s="85"/>
      <c r="AJ43" s="85"/>
      <c r="AK43" s="85"/>
      <c r="AL43" s="85"/>
      <c r="AM43" s="100"/>
      <c r="AN43" s="100"/>
      <c r="AO43" s="100"/>
      <c r="AP43" s="100"/>
      <c r="AQ43" s="100"/>
      <c r="AR43" s="65"/>
      <c r="AS43" s="40"/>
      <c r="AT43" s="40"/>
      <c r="AU43" s="71"/>
      <c r="AV43" s="75"/>
    </row>
    <row r="44" spans="1:48" ht="13.2" customHeight="1" x14ac:dyDescent="0.25">
      <c r="A44" s="4">
        <v>44</v>
      </c>
      <c r="B44" s="1"/>
      <c r="C44" s="36" t="s">
        <v>4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39"/>
      <c r="X44" s="51"/>
      <c r="Y44" s="39"/>
      <c r="Z44" s="40"/>
      <c r="AA44" s="40"/>
      <c r="AB44" s="40"/>
      <c r="AC44" s="40"/>
      <c r="AD44" s="40"/>
      <c r="AE44" s="68"/>
      <c r="AF44" s="83"/>
      <c r="AG44" s="83"/>
      <c r="AH44" s="83"/>
      <c r="AI44" s="40"/>
      <c r="AJ44" s="40"/>
      <c r="AK44" s="40"/>
      <c r="AL44" s="40"/>
      <c r="AM44" s="100"/>
      <c r="AN44" s="100"/>
      <c r="AO44" s="100"/>
      <c r="AP44" s="100"/>
      <c r="AQ44" s="100"/>
      <c r="AR44" s="65"/>
      <c r="AS44" s="40"/>
      <c r="AT44" s="40"/>
      <c r="AU44" s="71"/>
      <c r="AV44" s="75"/>
    </row>
    <row r="45" spans="1:48" ht="13.2" customHeight="1" x14ac:dyDescent="0.25">
      <c r="A45" s="4">
        <v>45</v>
      </c>
      <c r="B45" s="1"/>
      <c r="C45" s="36" t="s">
        <v>58</v>
      </c>
      <c r="D45" s="40">
        <v>0</v>
      </c>
      <c r="E45" s="40">
        <v>0</v>
      </c>
      <c r="F45" s="40">
        <v>5.5</v>
      </c>
      <c r="G45" s="40">
        <v>0.8</v>
      </c>
      <c r="H45" s="40">
        <v>0</v>
      </c>
      <c r="I45" s="40">
        <v>0</v>
      </c>
      <c r="J45" s="40">
        <v>4.33</v>
      </c>
      <c r="K45" s="40">
        <v>0.27</v>
      </c>
      <c r="L45" s="40">
        <v>3.76</v>
      </c>
      <c r="M45" s="40">
        <v>3.26</v>
      </c>
      <c r="N45" s="40">
        <v>4.72</v>
      </c>
      <c r="O45" s="40">
        <v>0</v>
      </c>
      <c r="P45" s="40">
        <v>1.39</v>
      </c>
      <c r="Q45" s="40">
        <v>4.9400000000000004</v>
      </c>
      <c r="R45" s="40">
        <v>0</v>
      </c>
      <c r="S45" s="40">
        <v>3.82</v>
      </c>
      <c r="T45" s="40">
        <v>0</v>
      </c>
      <c r="U45" s="52">
        <v>0.19</v>
      </c>
      <c r="V45" s="39">
        <v>0.12999999999999545</v>
      </c>
      <c r="W45" s="39">
        <v>0.56000000000000227</v>
      </c>
      <c r="X45" s="51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/>
      <c r="AE45" s="39">
        <v>5.7</v>
      </c>
      <c r="AF45" s="83">
        <v>2.1899999999999977</v>
      </c>
      <c r="AG45" s="39">
        <v>0</v>
      </c>
      <c r="AH45" s="39">
        <v>0</v>
      </c>
      <c r="AI45" s="40">
        <v>0</v>
      </c>
      <c r="AJ45" s="40">
        <v>0</v>
      </c>
      <c r="AK45" s="40">
        <v>1.2900000000000205</v>
      </c>
      <c r="AL45" s="39">
        <v>1.5500000000000114</v>
      </c>
      <c r="AM45" s="39">
        <v>1.9799999999999613</v>
      </c>
      <c r="AN45" s="39">
        <v>0</v>
      </c>
      <c r="AO45" s="39">
        <v>0</v>
      </c>
      <c r="AP45" s="39">
        <v>0.81999999999999318</v>
      </c>
      <c r="AQ45" s="39">
        <v>0</v>
      </c>
      <c r="AR45" s="65"/>
      <c r="AS45" s="40">
        <f t="shared" si="0"/>
        <v>1.2836842105263155</v>
      </c>
      <c r="AT45" s="40">
        <f t="shared" si="1"/>
        <v>0.90052631578947295</v>
      </c>
      <c r="AU45" s="71">
        <f t="shared" si="2"/>
        <v>2.1842105263157885</v>
      </c>
      <c r="AV45" s="75">
        <f t="shared" si="3"/>
        <v>5.5</v>
      </c>
    </row>
    <row r="46" spans="1:48" ht="13.2" customHeight="1" x14ac:dyDescent="0.25">
      <c r="A46" s="4">
        <v>46</v>
      </c>
      <c r="B46" s="1"/>
      <c r="C46" s="36" t="s">
        <v>5</v>
      </c>
      <c r="D46" s="40">
        <v>0</v>
      </c>
      <c r="E46" s="40">
        <v>0</v>
      </c>
      <c r="F46" s="40">
        <v>1</v>
      </c>
      <c r="G46" s="40">
        <v>3.1</v>
      </c>
      <c r="H46" s="40">
        <v>0</v>
      </c>
      <c r="I46" s="40">
        <v>1.82</v>
      </c>
      <c r="J46" s="40">
        <v>2.83</v>
      </c>
      <c r="K46" s="40">
        <v>1.8</v>
      </c>
      <c r="L46" s="40">
        <v>1.58</v>
      </c>
      <c r="M46" s="40">
        <v>1.72</v>
      </c>
      <c r="N46" s="40">
        <v>2.87</v>
      </c>
      <c r="O46" s="40">
        <v>2.72</v>
      </c>
      <c r="P46" s="40">
        <v>0</v>
      </c>
      <c r="Q46" s="40">
        <v>4.0599999999999996</v>
      </c>
      <c r="R46" s="40">
        <v>1.04</v>
      </c>
      <c r="S46" s="40">
        <v>4.72</v>
      </c>
      <c r="T46" s="40">
        <v>0</v>
      </c>
      <c r="U46" s="52">
        <v>0</v>
      </c>
      <c r="V46" s="39">
        <v>1.0699999999999932</v>
      </c>
      <c r="W46" s="39">
        <v>0</v>
      </c>
      <c r="X46" s="51">
        <v>1.3999999999999773</v>
      </c>
      <c r="Y46" s="39">
        <v>0</v>
      </c>
      <c r="Z46" s="39">
        <v>0.8900000000000432</v>
      </c>
      <c r="AA46" s="39">
        <v>0.57999999999998408</v>
      </c>
      <c r="AB46" s="39">
        <v>0</v>
      </c>
      <c r="AC46" s="39">
        <v>0</v>
      </c>
      <c r="AD46" s="39"/>
      <c r="AE46" s="66">
        <v>4.47</v>
      </c>
      <c r="AF46" s="83">
        <v>0</v>
      </c>
      <c r="AG46" s="39">
        <v>0</v>
      </c>
      <c r="AH46" s="39">
        <v>0</v>
      </c>
      <c r="AI46" s="40">
        <v>0</v>
      </c>
      <c r="AJ46" s="40">
        <v>0</v>
      </c>
      <c r="AK46" s="40">
        <v>3.6400000000000432</v>
      </c>
      <c r="AL46" s="39">
        <v>0</v>
      </c>
      <c r="AM46" s="39">
        <v>1.6699999999999591</v>
      </c>
      <c r="AN46" s="39">
        <v>0.96199999999998909</v>
      </c>
      <c r="AO46" s="39">
        <v>3.4879999999999995</v>
      </c>
      <c r="AP46" s="39">
        <v>0</v>
      </c>
      <c r="AQ46" s="39">
        <v>0.96000000000003638</v>
      </c>
      <c r="AR46" s="65"/>
      <c r="AS46" s="40">
        <f t="shared" si="0"/>
        <v>0.71800000000000019</v>
      </c>
      <c r="AT46" s="40">
        <f t="shared" si="1"/>
        <v>1.5935789473684221</v>
      </c>
      <c r="AU46" s="71">
        <f t="shared" si="2"/>
        <v>2.3115789473684223</v>
      </c>
      <c r="AV46" s="75">
        <f t="shared" si="3"/>
        <v>4.72</v>
      </c>
    </row>
    <row r="47" spans="1:48" ht="13.2" customHeight="1" x14ac:dyDescent="0.25">
      <c r="A47" s="4">
        <v>47</v>
      </c>
      <c r="B47" s="1"/>
      <c r="C47" s="36" t="s">
        <v>59</v>
      </c>
      <c r="D47" s="40">
        <v>0</v>
      </c>
      <c r="E47" s="40">
        <v>0.8</v>
      </c>
      <c r="F47" s="40">
        <v>0.6</v>
      </c>
      <c r="G47" s="40">
        <v>5.3</v>
      </c>
      <c r="H47" s="40">
        <v>0</v>
      </c>
      <c r="I47" s="40">
        <v>2.12</v>
      </c>
      <c r="J47" s="40">
        <v>1.01</v>
      </c>
      <c r="K47" s="40">
        <v>0.92</v>
      </c>
      <c r="L47" s="40">
        <v>0.4</v>
      </c>
      <c r="M47" s="40">
        <v>2.25</v>
      </c>
      <c r="N47" s="40">
        <v>1.1599999999999999</v>
      </c>
      <c r="O47" s="40">
        <v>0.62</v>
      </c>
      <c r="P47" s="40">
        <v>0</v>
      </c>
      <c r="Q47" s="40">
        <v>4.5999999999999996</v>
      </c>
      <c r="R47" s="40">
        <v>0</v>
      </c>
      <c r="S47" s="40">
        <v>3.87</v>
      </c>
      <c r="T47" s="40">
        <v>5.2</v>
      </c>
      <c r="U47" s="52">
        <v>0</v>
      </c>
      <c r="V47" s="39">
        <v>0</v>
      </c>
      <c r="W47" s="39">
        <v>7.4399999999999977</v>
      </c>
      <c r="X47" s="51">
        <v>0</v>
      </c>
      <c r="Y47" s="39">
        <v>1.6800000000000068</v>
      </c>
      <c r="Z47" s="39">
        <v>0</v>
      </c>
      <c r="AA47" s="39">
        <v>0</v>
      </c>
      <c r="AB47" s="39">
        <v>0</v>
      </c>
      <c r="AC47" s="39">
        <v>3.6200000000000045</v>
      </c>
      <c r="AD47" s="39"/>
      <c r="AE47" s="66">
        <v>2.35</v>
      </c>
      <c r="AF47" s="83">
        <v>0</v>
      </c>
      <c r="AG47" s="39">
        <v>0.62999999999999545</v>
      </c>
      <c r="AH47" s="39">
        <v>0</v>
      </c>
      <c r="AI47" s="40">
        <v>0</v>
      </c>
      <c r="AJ47" s="40">
        <v>4.4799999999999613</v>
      </c>
      <c r="AK47" s="40">
        <v>1.1700000000000159</v>
      </c>
      <c r="AL47" s="40">
        <v>0</v>
      </c>
      <c r="AM47" s="39">
        <v>0</v>
      </c>
      <c r="AN47" s="39">
        <v>0.93599999999997863</v>
      </c>
      <c r="AO47" s="39">
        <v>5.4340000000000259</v>
      </c>
      <c r="AP47" s="39">
        <v>0</v>
      </c>
      <c r="AQ47" s="39">
        <v>0</v>
      </c>
      <c r="AR47" s="65"/>
      <c r="AS47" s="40">
        <f t="shared" si="0"/>
        <v>0.72557894736841799</v>
      </c>
      <c r="AT47" s="40">
        <f t="shared" si="1"/>
        <v>2.1291578947368448</v>
      </c>
      <c r="AU47" s="71">
        <f t="shared" si="2"/>
        <v>2.8547368421052628</v>
      </c>
      <c r="AV47" s="75">
        <f t="shared" si="3"/>
        <v>7.4399999999999977</v>
      </c>
    </row>
    <row r="48" spans="1:48" ht="13.2" customHeight="1" x14ac:dyDescent="0.25">
      <c r="A48" s="4">
        <v>48</v>
      </c>
      <c r="B48" s="1"/>
      <c r="C48" s="36" t="s">
        <v>6</v>
      </c>
      <c r="D48" s="40">
        <v>0</v>
      </c>
      <c r="E48" s="40">
        <v>0</v>
      </c>
      <c r="F48" s="40">
        <v>3.4</v>
      </c>
      <c r="G48" s="40">
        <v>1.3</v>
      </c>
      <c r="H48" s="40">
        <v>0</v>
      </c>
      <c r="I48" s="40">
        <v>3.92</v>
      </c>
      <c r="J48" s="40">
        <v>1.53</v>
      </c>
      <c r="K48" s="40">
        <v>0</v>
      </c>
      <c r="L48" s="40">
        <v>2.0299999999999998</v>
      </c>
      <c r="M48" s="40">
        <v>3.48</v>
      </c>
      <c r="N48" s="40">
        <v>0</v>
      </c>
      <c r="O48" s="40">
        <v>0</v>
      </c>
      <c r="P48" s="40">
        <v>0</v>
      </c>
      <c r="Q48" s="40">
        <v>6.24</v>
      </c>
      <c r="R48" s="40">
        <v>0</v>
      </c>
      <c r="S48" s="40">
        <v>1.44</v>
      </c>
      <c r="T48" s="40">
        <v>0</v>
      </c>
      <c r="U48" s="52">
        <v>2.2799999999999998</v>
      </c>
      <c r="V48" s="39">
        <v>1.6200000000000045</v>
      </c>
      <c r="W48" s="39">
        <v>2.3000000000000114</v>
      </c>
      <c r="X48" s="51">
        <v>0</v>
      </c>
      <c r="Y48" s="39">
        <v>0</v>
      </c>
      <c r="Z48" s="39">
        <v>2.4200000000000159</v>
      </c>
      <c r="AA48" s="39">
        <v>1.1599999999999682</v>
      </c>
      <c r="AB48" s="39">
        <v>0</v>
      </c>
      <c r="AC48" s="39">
        <v>1.6000000000000227</v>
      </c>
      <c r="AD48" s="39"/>
      <c r="AE48" s="39">
        <v>2.23</v>
      </c>
      <c r="AF48" s="83">
        <v>0</v>
      </c>
      <c r="AG48" s="39">
        <v>1.7200000000000273</v>
      </c>
      <c r="AH48" s="39">
        <v>0</v>
      </c>
      <c r="AI48" s="40">
        <v>0</v>
      </c>
      <c r="AJ48" s="40">
        <v>0</v>
      </c>
      <c r="AK48" s="40">
        <v>0</v>
      </c>
      <c r="AL48" s="39">
        <v>0</v>
      </c>
      <c r="AM48" s="39">
        <v>0</v>
      </c>
      <c r="AN48" s="39">
        <v>0</v>
      </c>
      <c r="AO48" s="39">
        <v>5.1299999999999955</v>
      </c>
      <c r="AP48" s="39">
        <v>0</v>
      </c>
      <c r="AQ48" s="39">
        <v>2.4399999999999977</v>
      </c>
      <c r="AR48" s="65"/>
      <c r="AS48" s="40">
        <f t="shared" si="0"/>
        <v>0.57894736842105365</v>
      </c>
      <c r="AT48" s="40">
        <f t="shared" si="1"/>
        <v>1.7373684210526326</v>
      </c>
      <c r="AU48" s="71">
        <f t="shared" si="2"/>
        <v>2.3163157894736863</v>
      </c>
      <c r="AV48" s="75">
        <f t="shared" si="3"/>
        <v>6.24</v>
      </c>
    </row>
    <row r="49" spans="1:48" ht="13.2" customHeight="1" x14ac:dyDescent="0.25">
      <c r="A49" s="4">
        <v>49</v>
      </c>
      <c r="B49" s="1"/>
      <c r="C49" s="36" t="s">
        <v>105</v>
      </c>
      <c r="D49" s="40">
        <v>0</v>
      </c>
      <c r="E49" s="40">
        <v>0</v>
      </c>
      <c r="F49" s="40">
        <v>0.5</v>
      </c>
      <c r="G49" s="40">
        <v>1.9</v>
      </c>
      <c r="H49" s="40">
        <v>0.9</v>
      </c>
      <c r="I49" s="40">
        <v>0.4</v>
      </c>
      <c r="J49" s="40">
        <v>1.17</v>
      </c>
      <c r="K49" s="40">
        <v>3</v>
      </c>
      <c r="L49" s="40">
        <v>0.31</v>
      </c>
      <c r="M49" s="40">
        <v>4.67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4.71</v>
      </c>
      <c r="T49" s="40">
        <v>0</v>
      </c>
      <c r="U49" s="52">
        <v>0</v>
      </c>
      <c r="V49" s="39">
        <v>1.2299999999999613</v>
      </c>
      <c r="W49" s="39">
        <v>0</v>
      </c>
      <c r="X49" s="51">
        <v>0</v>
      </c>
      <c r="Y49" s="39">
        <v>2.6400000000000432</v>
      </c>
      <c r="Z49" s="39">
        <v>0</v>
      </c>
      <c r="AA49" s="39">
        <v>3.0399999999999636</v>
      </c>
      <c r="AB49" s="39">
        <v>0</v>
      </c>
      <c r="AC49" s="39">
        <v>2.2100000000000364</v>
      </c>
      <c r="AD49" s="39"/>
      <c r="AE49" s="39">
        <v>0</v>
      </c>
      <c r="AF49" s="83">
        <v>3.1999999999999886</v>
      </c>
      <c r="AG49" s="39">
        <v>3.4900000000000091</v>
      </c>
      <c r="AH49" s="39">
        <v>0</v>
      </c>
      <c r="AI49" s="40">
        <v>0</v>
      </c>
      <c r="AJ49" s="40">
        <v>0</v>
      </c>
      <c r="AK49" s="40">
        <v>0</v>
      </c>
      <c r="AL49" s="39">
        <v>1.3799999999999955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65"/>
      <c r="AS49" s="40">
        <f t="shared" si="0"/>
        <v>0.45736842105262865</v>
      </c>
      <c r="AT49" s="40">
        <f t="shared" si="1"/>
        <v>1.3715789473684239</v>
      </c>
      <c r="AU49" s="71">
        <f t="shared" si="2"/>
        <v>1.8289473684210527</v>
      </c>
      <c r="AV49" s="75">
        <f t="shared" si="3"/>
        <v>4.71</v>
      </c>
    </row>
    <row r="50" spans="1:48" ht="13.2" customHeight="1" x14ac:dyDescent="0.25">
      <c r="A50" s="4">
        <v>50</v>
      </c>
      <c r="B50" s="1"/>
      <c r="C50" s="36" t="s">
        <v>7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0.63</v>
      </c>
      <c r="J50" s="40">
        <v>0</v>
      </c>
      <c r="K50" s="40">
        <v>0</v>
      </c>
      <c r="L50" s="40">
        <v>0.82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52">
        <v>0</v>
      </c>
      <c r="V50" s="39">
        <v>0</v>
      </c>
      <c r="W50" s="39">
        <v>2.6399999999999864</v>
      </c>
      <c r="X50" s="51">
        <v>0</v>
      </c>
      <c r="Y50" s="39">
        <v>1.4399999999999977</v>
      </c>
      <c r="Z50" s="39">
        <v>1.6400000000000148</v>
      </c>
      <c r="AA50" s="39">
        <v>0</v>
      </c>
      <c r="AB50" s="39">
        <v>0</v>
      </c>
      <c r="AC50" s="39">
        <v>1.7199999999999989</v>
      </c>
      <c r="AD50" s="39"/>
      <c r="AE50" s="66">
        <v>0</v>
      </c>
      <c r="AF50" s="83">
        <v>1.1799999999999784</v>
      </c>
      <c r="AG50" s="39">
        <v>0.92000000000001592</v>
      </c>
      <c r="AH50" s="39">
        <v>0</v>
      </c>
      <c r="AI50" s="40">
        <v>3.7699999999999818</v>
      </c>
      <c r="AJ50" s="40">
        <v>0</v>
      </c>
      <c r="AK50" s="40">
        <v>1.5400000000000205</v>
      </c>
      <c r="AL50" s="39">
        <v>1.3799999999999955</v>
      </c>
      <c r="AM50" s="39">
        <v>0</v>
      </c>
      <c r="AN50" s="39">
        <v>1.1639999999999873</v>
      </c>
      <c r="AO50" s="39">
        <v>0</v>
      </c>
      <c r="AP50" s="39">
        <v>0</v>
      </c>
      <c r="AQ50" s="39">
        <v>0.36599999999998545</v>
      </c>
      <c r="AR50" s="65"/>
      <c r="AS50" s="40">
        <f t="shared" si="0"/>
        <v>0.32547368421052508</v>
      </c>
      <c r="AT50" s="40">
        <f t="shared" si="1"/>
        <v>0.68557894736842029</v>
      </c>
      <c r="AU50" s="71">
        <f t="shared" si="2"/>
        <v>1.0110526315789454</v>
      </c>
      <c r="AV50" s="75">
        <f t="shared" si="3"/>
        <v>3.7699999999999818</v>
      </c>
    </row>
    <row r="51" spans="1:48" ht="13.2" customHeight="1" x14ac:dyDescent="0.25">
      <c r="A51" s="4">
        <v>51</v>
      </c>
      <c r="B51" s="1"/>
      <c r="C51" s="36" t="s">
        <v>112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0.98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52">
        <v>0</v>
      </c>
      <c r="V51" s="39">
        <v>0</v>
      </c>
      <c r="W51" s="39">
        <v>0</v>
      </c>
      <c r="X51" s="51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/>
      <c r="AE51" s="66">
        <v>0</v>
      </c>
      <c r="AF51" s="83">
        <v>0</v>
      </c>
      <c r="AG51" s="39">
        <v>0</v>
      </c>
      <c r="AH51" s="39">
        <v>0</v>
      </c>
      <c r="AI51" s="40">
        <v>0</v>
      </c>
      <c r="AJ51" s="40">
        <v>0</v>
      </c>
      <c r="AK51" s="40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65"/>
      <c r="AS51" s="40">
        <f t="shared" si="0"/>
        <v>5.1578947368421051E-2</v>
      </c>
      <c r="AT51" s="40">
        <f t="shared" si="1"/>
        <v>0</v>
      </c>
      <c r="AU51" s="71">
        <f t="shared" si="2"/>
        <v>5.1578947368421051E-2</v>
      </c>
      <c r="AV51" s="75">
        <f t="shared" si="3"/>
        <v>0.98</v>
      </c>
    </row>
    <row r="52" spans="1:48" ht="13.2" customHeight="1" x14ac:dyDescent="0.25">
      <c r="A52" s="4">
        <v>52</v>
      </c>
      <c r="B52" s="1"/>
      <c r="C52" s="36" t="s">
        <v>60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2.83</v>
      </c>
      <c r="K52" s="40">
        <v>3.28</v>
      </c>
      <c r="L52" s="40">
        <v>2.76</v>
      </c>
      <c r="M52" s="40">
        <v>0</v>
      </c>
      <c r="N52" s="40">
        <v>0</v>
      </c>
      <c r="O52" s="40">
        <v>0</v>
      </c>
      <c r="P52" s="40">
        <v>0</v>
      </c>
      <c r="Q52" s="40">
        <v>3.66</v>
      </c>
      <c r="R52" s="40">
        <v>0</v>
      </c>
      <c r="S52" s="40">
        <v>0</v>
      </c>
      <c r="T52" s="40">
        <v>0</v>
      </c>
      <c r="U52" s="52">
        <v>0</v>
      </c>
      <c r="V52" s="39">
        <v>0</v>
      </c>
      <c r="W52" s="39">
        <v>0.56999999999999318</v>
      </c>
      <c r="X52" s="51">
        <v>0</v>
      </c>
      <c r="Y52" s="39">
        <v>0</v>
      </c>
      <c r="Z52" s="39">
        <v>3.2800000000000011</v>
      </c>
      <c r="AA52" s="39">
        <v>0</v>
      </c>
      <c r="AB52" s="39">
        <v>0</v>
      </c>
      <c r="AC52" s="39">
        <v>1.8899999999999864</v>
      </c>
      <c r="AD52" s="39"/>
      <c r="AE52" s="66">
        <v>5.67</v>
      </c>
      <c r="AF52" s="83">
        <v>0</v>
      </c>
      <c r="AG52" s="39">
        <v>4.7599999999999909</v>
      </c>
      <c r="AH52" s="40">
        <v>0</v>
      </c>
      <c r="AI52" s="40">
        <v>1.6800000000000068</v>
      </c>
      <c r="AJ52" s="40">
        <v>0.58999999999997499</v>
      </c>
      <c r="AK52" s="40">
        <v>2.1000000000000227</v>
      </c>
      <c r="AL52" s="40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1.5199999999999818</v>
      </c>
      <c r="AR52" s="65"/>
      <c r="AS52" s="40">
        <f t="shared" si="0"/>
        <v>0.497894736842104</v>
      </c>
      <c r="AT52" s="40">
        <f t="shared" si="1"/>
        <v>1.0242105263157883</v>
      </c>
      <c r="AU52" s="71">
        <f t="shared" si="2"/>
        <v>1.5221052631578924</v>
      </c>
      <c r="AV52" s="75">
        <f t="shared" si="3"/>
        <v>4.7599999999999909</v>
      </c>
    </row>
    <row r="53" spans="1:48" ht="13.2" customHeight="1" x14ac:dyDescent="0.25">
      <c r="A53" s="4">
        <v>53</v>
      </c>
      <c r="B53" s="1"/>
      <c r="C53" s="36" t="s">
        <v>8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0.86</v>
      </c>
      <c r="J53" s="40">
        <v>3.23</v>
      </c>
      <c r="K53" s="40">
        <v>0.63</v>
      </c>
      <c r="L53" s="40">
        <v>2.17</v>
      </c>
      <c r="M53" s="40">
        <v>4.21</v>
      </c>
      <c r="N53" s="40">
        <v>0.66</v>
      </c>
      <c r="O53" s="40">
        <v>0.86</v>
      </c>
      <c r="P53" s="40">
        <v>0</v>
      </c>
      <c r="Q53" s="40">
        <v>0</v>
      </c>
      <c r="R53" s="40">
        <v>1.1100000000000001</v>
      </c>
      <c r="S53" s="40">
        <v>0.95</v>
      </c>
      <c r="T53" s="40">
        <v>0</v>
      </c>
      <c r="U53" s="52">
        <v>0</v>
      </c>
      <c r="V53" s="39">
        <v>4.1800000000000068</v>
      </c>
      <c r="W53" s="39">
        <v>2.0199999999999818</v>
      </c>
      <c r="X53" s="51">
        <v>0</v>
      </c>
      <c r="Y53" s="39">
        <v>0</v>
      </c>
      <c r="Z53" s="39">
        <v>0</v>
      </c>
      <c r="AA53" s="39">
        <v>0</v>
      </c>
      <c r="AB53" s="39">
        <v>3.86</v>
      </c>
      <c r="AC53" s="39">
        <v>2.6800000000000068</v>
      </c>
      <c r="AD53" s="39"/>
      <c r="AE53" s="66">
        <v>4.18</v>
      </c>
      <c r="AF53" s="83">
        <v>1.8000000000000114</v>
      </c>
      <c r="AG53" s="39">
        <v>2.6100000000000136</v>
      </c>
      <c r="AH53" s="39">
        <v>0</v>
      </c>
      <c r="AI53" s="40">
        <v>0</v>
      </c>
      <c r="AJ53" s="40">
        <v>0</v>
      </c>
      <c r="AK53" s="40">
        <v>6.839999999999975</v>
      </c>
      <c r="AL53" s="40">
        <v>0</v>
      </c>
      <c r="AM53" s="39">
        <v>2.7300000000000182</v>
      </c>
      <c r="AN53" s="39">
        <v>2.1749999999999545</v>
      </c>
      <c r="AO53" s="39">
        <v>0</v>
      </c>
      <c r="AP53" s="39">
        <v>0</v>
      </c>
      <c r="AQ53" s="39">
        <v>6.5050000000000523</v>
      </c>
      <c r="AR53" s="65"/>
      <c r="AS53" s="40">
        <f t="shared" si="0"/>
        <v>1.0097368421052617</v>
      </c>
      <c r="AT53" s="40">
        <f t="shared" si="1"/>
        <v>1.6260526315789499</v>
      </c>
      <c r="AU53" s="71">
        <f t="shared" si="2"/>
        <v>2.6357894736842118</v>
      </c>
      <c r="AV53" s="75">
        <f t="shared" si="3"/>
        <v>6.839999999999975</v>
      </c>
    </row>
    <row r="54" spans="1:48" ht="13.2" customHeight="1" x14ac:dyDescent="0.25">
      <c r="A54" s="4">
        <v>54</v>
      </c>
      <c r="B54" s="1"/>
      <c r="C54" s="36" t="s">
        <v>85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7.75</v>
      </c>
      <c r="N54" s="40">
        <v>2.5299999999999998</v>
      </c>
      <c r="O54" s="40">
        <v>1.46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52">
        <v>0</v>
      </c>
      <c r="V54" s="39">
        <v>1.0799999999999841</v>
      </c>
      <c r="W54" s="39">
        <v>3.660000000000025</v>
      </c>
      <c r="X54" s="51">
        <v>0</v>
      </c>
      <c r="Y54" s="39">
        <v>2.0199999999999818</v>
      </c>
      <c r="Z54" s="39">
        <v>0</v>
      </c>
      <c r="AA54" s="39">
        <v>0</v>
      </c>
      <c r="AB54" s="39">
        <v>0</v>
      </c>
      <c r="AC54" s="39">
        <v>0</v>
      </c>
      <c r="AD54" s="39"/>
      <c r="AE54" s="66">
        <v>6.92</v>
      </c>
      <c r="AF54" s="83">
        <v>0</v>
      </c>
      <c r="AG54" s="39">
        <v>0</v>
      </c>
      <c r="AH54" s="39">
        <v>1.8999999999999773</v>
      </c>
      <c r="AI54" s="40">
        <v>1.3500000000000227</v>
      </c>
      <c r="AJ54" s="40">
        <v>0.44999999999998863</v>
      </c>
      <c r="AK54" s="40">
        <v>2.7099999999999795</v>
      </c>
      <c r="AL54" s="40">
        <v>0</v>
      </c>
      <c r="AM54" s="39">
        <v>2.7800000000000296</v>
      </c>
      <c r="AN54" s="39">
        <v>0</v>
      </c>
      <c r="AO54" s="39">
        <v>1.3000000000000114</v>
      </c>
      <c r="AP54" s="39">
        <v>0</v>
      </c>
      <c r="AQ54" s="39">
        <v>8.3299999999999841</v>
      </c>
      <c r="AR54" s="65"/>
      <c r="AS54" s="40">
        <f t="shared" si="0"/>
        <v>0.31368421052631312</v>
      </c>
      <c r="AT54" s="40">
        <f t="shared" si="1"/>
        <v>1.6505263157894756</v>
      </c>
      <c r="AU54" s="71">
        <f t="shared" si="2"/>
        <v>1.9642105263157887</v>
      </c>
      <c r="AV54" s="75">
        <f t="shared" si="3"/>
        <v>8.3299999999999841</v>
      </c>
    </row>
    <row r="55" spans="1:48" ht="13.2" customHeight="1" x14ac:dyDescent="0.25">
      <c r="A55" s="4">
        <v>55</v>
      </c>
      <c r="B55" s="1"/>
      <c r="C55" s="36" t="s">
        <v>9</v>
      </c>
      <c r="D55" s="40">
        <v>0</v>
      </c>
      <c r="E55" s="40">
        <v>0</v>
      </c>
      <c r="F55" s="40">
        <v>1.7</v>
      </c>
      <c r="G55" s="40">
        <v>0</v>
      </c>
      <c r="H55" s="40">
        <v>0.6</v>
      </c>
      <c r="I55" s="40">
        <v>0</v>
      </c>
      <c r="J55" s="40">
        <v>0</v>
      </c>
      <c r="K55" s="40">
        <v>0</v>
      </c>
      <c r="L55" s="40">
        <v>0</v>
      </c>
      <c r="M55" s="40">
        <v>2.5099999999999998</v>
      </c>
      <c r="N55" s="40">
        <v>2.85</v>
      </c>
      <c r="O55" s="40">
        <v>0</v>
      </c>
      <c r="P55" s="40">
        <v>2.65</v>
      </c>
      <c r="Q55" s="40">
        <v>1.6</v>
      </c>
      <c r="R55" s="40">
        <v>0.91</v>
      </c>
      <c r="S55" s="40">
        <v>0</v>
      </c>
      <c r="T55" s="40">
        <v>0</v>
      </c>
      <c r="U55" s="52">
        <v>0</v>
      </c>
      <c r="V55" s="39">
        <v>0</v>
      </c>
      <c r="W55" s="39">
        <v>4.9500000000000455</v>
      </c>
      <c r="X55" s="51">
        <v>1.7899999999999636</v>
      </c>
      <c r="Y55" s="39">
        <v>2.3299999999999841</v>
      </c>
      <c r="Z55" s="39">
        <v>0</v>
      </c>
      <c r="AA55" s="39">
        <v>0</v>
      </c>
      <c r="AB55" s="39">
        <v>0</v>
      </c>
      <c r="AC55" s="39">
        <v>3.1200000000000045</v>
      </c>
      <c r="AD55" s="39"/>
      <c r="AE55" s="66">
        <v>0</v>
      </c>
      <c r="AF55" s="83">
        <v>3.5300000000000296</v>
      </c>
      <c r="AG55" s="39">
        <v>3.4300000000000068</v>
      </c>
      <c r="AH55" s="39">
        <v>0</v>
      </c>
      <c r="AI55" s="40">
        <v>2.3299999999999841</v>
      </c>
      <c r="AJ55" s="40">
        <v>0</v>
      </c>
      <c r="AK55" s="40">
        <v>1.9800000000000182</v>
      </c>
      <c r="AL55" s="40">
        <v>0</v>
      </c>
      <c r="AM55" s="39">
        <v>1.2999999999999545</v>
      </c>
      <c r="AN55" s="39">
        <v>0</v>
      </c>
      <c r="AO55" s="39">
        <v>0</v>
      </c>
      <c r="AP55" s="39">
        <v>1.0100000000000477</v>
      </c>
      <c r="AQ55" s="39">
        <v>0</v>
      </c>
      <c r="AR55" s="65"/>
      <c r="AS55" s="40">
        <f t="shared" si="0"/>
        <v>0.79157894736842327</v>
      </c>
      <c r="AT55" s="40">
        <f t="shared" si="1"/>
        <v>1.2394736842105261</v>
      </c>
      <c r="AU55" s="71">
        <f t="shared" si="2"/>
        <v>2.0310526315789494</v>
      </c>
      <c r="AV55" s="75">
        <f t="shared" si="3"/>
        <v>4.9500000000000455</v>
      </c>
    </row>
    <row r="56" spans="1:48" ht="13.2" customHeight="1" x14ac:dyDescent="0.25">
      <c r="A56" s="4">
        <v>56</v>
      </c>
      <c r="B56" s="1"/>
      <c r="C56" s="36" t="s">
        <v>86</v>
      </c>
      <c r="D56" s="40">
        <v>0</v>
      </c>
      <c r="E56" s="40">
        <v>0</v>
      </c>
      <c r="F56" s="40">
        <v>0.3</v>
      </c>
      <c r="G56" s="40">
        <v>0</v>
      </c>
      <c r="H56" s="40">
        <v>0</v>
      </c>
      <c r="I56" s="40">
        <v>0</v>
      </c>
      <c r="J56" s="40">
        <v>1.8</v>
      </c>
      <c r="K56" s="40">
        <v>0</v>
      </c>
      <c r="L56" s="40">
        <v>0.59</v>
      </c>
      <c r="M56" s="40">
        <v>0</v>
      </c>
      <c r="N56" s="40">
        <v>0.39</v>
      </c>
      <c r="O56" s="40">
        <v>0</v>
      </c>
      <c r="P56" s="40">
        <v>0</v>
      </c>
      <c r="Q56" s="40">
        <v>0</v>
      </c>
      <c r="R56" s="40">
        <v>2.72</v>
      </c>
      <c r="S56" s="40">
        <v>0.89</v>
      </c>
      <c r="T56" s="40">
        <v>0</v>
      </c>
      <c r="U56" s="52">
        <v>0</v>
      </c>
      <c r="V56" s="39">
        <v>0</v>
      </c>
      <c r="W56" s="39">
        <v>0</v>
      </c>
      <c r="X56" s="51">
        <v>0</v>
      </c>
      <c r="Y56" s="39">
        <v>3.2100000000000364</v>
      </c>
      <c r="Z56" s="39">
        <v>0</v>
      </c>
      <c r="AA56" s="39">
        <v>0</v>
      </c>
      <c r="AB56" s="39">
        <v>0</v>
      </c>
      <c r="AC56" s="39">
        <v>0</v>
      </c>
      <c r="AD56" s="39"/>
      <c r="AE56" s="66">
        <v>0</v>
      </c>
      <c r="AF56" s="83">
        <v>1.6100000000000136</v>
      </c>
      <c r="AG56" s="39">
        <v>0</v>
      </c>
      <c r="AH56" s="39">
        <v>0</v>
      </c>
      <c r="AI56" s="40">
        <v>0</v>
      </c>
      <c r="AJ56" s="40">
        <v>0</v>
      </c>
      <c r="AK56" s="40">
        <v>9.4599999999999795</v>
      </c>
      <c r="AL56" s="40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10.300000000000011</v>
      </c>
      <c r="AR56" s="65"/>
      <c r="AS56" s="40">
        <f t="shared" si="0"/>
        <v>0.39000000000000073</v>
      </c>
      <c r="AT56" s="40">
        <f t="shared" si="1"/>
        <v>1.2557894736842119</v>
      </c>
      <c r="AU56" s="71">
        <f t="shared" si="2"/>
        <v>1.6457894736842127</v>
      </c>
      <c r="AV56" s="75">
        <f t="shared" si="3"/>
        <v>10.300000000000011</v>
      </c>
    </row>
    <row r="57" spans="1:48" ht="13.2" customHeight="1" x14ac:dyDescent="0.25">
      <c r="A57" s="4">
        <v>57</v>
      </c>
      <c r="B57" s="1"/>
      <c r="C57" s="36" t="s">
        <v>87</v>
      </c>
      <c r="D57" s="40">
        <v>0</v>
      </c>
      <c r="E57" s="40">
        <v>0</v>
      </c>
      <c r="F57" s="40">
        <v>1.6</v>
      </c>
      <c r="G57" s="40">
        <v>7.6</v>
      </c>
      <c r="H57" s="40">
        <v>0</v>
      </c>
      <c r="I57" s="40">
        <v>0</v>
      </c>
      <c r="J57" s="40">
        <v>1.39</v>
      </c>
      <c r="K57" s="40">
        <v>1.1000000000000001</v>
      </c>
      <c r="L57" s="40">
        <v>0.61</v>
      </c>
      <c r="M57" s="40">
        <v>2.98</v>
      </c>
      <c r="N57" s="40">
        <v>0</v>
      </c>
      <c r="O57" s="40">
        <v>0</v>
      </c>
      <c r="P57" s="40">
        <v>0</v>
      </c>
      <c r="Q57" s="40">
        <v>7.56</v>
      </c>
      <c r="R57" s="40">
        <v>0</v>
      </c>
      <c r="S57" s="40">
        <v>0.82</v>
      </c>
      <c r="T57" s="40">
        <v>0</v>
      </c>
      <c r="U57" s="52">
        <v>0</v>
      </c>
      <c r="V57" s="39">
        <v>0</v>
      </c>
      <c r="W57" s="39">
        <v>0</v>
      </c>
      <c r="X57" s="51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6.9800000000000182</v>
      </c>
      <c r="AD57" s="39"/>
      <c r="AE57" s="66">
        <v>0</v>
      </c>
      <c r="AF57" s="85">
        <v>0</v>
      </c>
      <c r="AG57" s="39">
        <v>1.7400000000000091</v>
      </c>
      <c r="AH57" s="39">
        <v>0</v>
      </c>
      <c r="AI57" s="40">
        <v>0</v>
      </c>
      <c r="AJ57" s="40">
        <v>3.3199999999999932</v>
      </c>
      <c r="AK57" s="40">
        <v>2.7300000000000182</v>
      </c>
      <c r="AL57" s="40">
        <v>0</v>
      </c>
      <c r="AM57" s="39">
        <v>0</v>
      </c>
      <c r="AN57" s="39">
        <v>0</v>
      </c>
      <c r="AO57" s="39">
        <v>0.77999999999997272</v>
      </c>
      <c r="AP57" s="39">
        <v>0</v>
      </c>
      <c r="AQ57" s="39">
        <v>0.80000000000001137</v>
      </c>
      <c r="AR57" s="65"/>
      <c r="AS57" s="40">
        <f t="shared" si="0"/>
        <v>0.3642105263157891</v>
      </c>
      <c r="AT57" s="40">
        <f t="shared" si="1"/>
        <v>1.7415789473684227</v>
      </c>
      <c r="AU57" s="71">
        <f t="shared" si="2"/>
        <v>2.1057894736842115</v>
      </c>
      <c r="AV57" s="75">
        <f t="shared" si="3"/>
        <v>7.6</v>
      </c>
    </row>
    <row r="58" spans="1:48" ht="13.2" customHeight="1" x14ac:dyDescent="0.25">
      <c r="A58" s="4">
        <v>58</v>
      </c>
      <c r="B58" s="1"/>
      <c r="C58" s="36" t="s">
        <v>87</v>
      </c>
      <c r="D58" s="40">
        <v>0.6</v>
      </c>
      <c r="E58" s="40">
        <v>1.4</v>
      </c>
      <c r="F58" s="40">
        <v>0.6</v>
      </c>
      <c r="G58" s="40">
        <v>4.4000000000000004</v>
      </c>
      <c r="H58" s="40">
        <v>0</v>
      </c>
      <c r="I58" s="40">
        <v>0</v>
      </c>
      <c r="J58" s="40">
        <v>1.72</v>
      </c>
      <c r="K58" s="40">
        <v>1.21</v>
      </c>
      <c r="L58" s="40">
        <v>2.5</v>
      </c>
      <c r="M58" s="40">
        <v>1.68</v>
      </c>
      <c r="N58" s="40">
        <v>0</v>
      </c>
      <c r="O58" s="40">
        <v>0</v>
      </c>
      <c r="P58" s="40">
        <v>0</v>
      </c>
      <c r="Q58" s="40">
        <v>0.81</v>
      </c>
      <c r="R58" s="40">
        <v>0.33</v>
      </c>
      <c r="S58" s="40">
        <v>3.5</v>
      </c>
      <c r="T58" s="40">
        <v>0</v>
      </c>
      <c r="U58" s="52">
        <v>0</v>
      </c>
      <c r="V58" s="39">
        <v>5.7099999999999795</v>
      </c>
      <c r="W58" s="39">
        <v>1.6000000000000227</v>
      </c>
      <c r="X58" s="51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0.51999999999998181</v>
      </c>
      <c r="AD58" s="39"/>
      <c r="AE58" s="66">
        <v>0</v>
      </c>
      <c r="AF58" s="83">
        <v>0</v>
      </c>
      <c r="AG58" s="39">
        <v>1.2300000000000182</v>
      </c>
      <c r="AH58" s="39">
        <v>0</v>
      </c>
      <c r="AI58" s="40">
        <v>0</v>
      </c>
      <c r="AJ58" s="40">
        <v>0.15999999999996817</v>
      </c>
      <c r="AK58" s="40">
        <v>4.160000000000025</v>
      </c>
      <c r="AL58" s="40">
        <v>0</v>
      </c>
      <c r="AM58" s="39">
        <v>1.589999999999975</v>
      </c>
      <c r="AN58" s="39">
        <v>0</v>
      </c>
      <c r="AO58" s="39">
        <v>0</v>
      </c>
      <c r="AP58" s="39">
        <v>4.1299999999999955</v>
      </c>
      <c r="AQ58" s="39">
        <v>0.92000000000001592</v>
      </c>
      <c r="AR58" s="65"/>
      <c r="AS58" s="40">
        <f t="shared" si="0"/>
        <v>0.82894736842104966</v>
      </c>
      <c r="AT58" s="40">
        <f t="shared" si="1"/>
        <v>1.2115789473684231</v>
      </c>
      <c r="AU58" s="71">
        <f t="shared" si="2"/>
        <v>2.0405263157894726</v>
      </c>
      <c r="AV58" s="75">
        <f t="shared" si="3"/>
        <v>5.7099999999999795</v>
      </c>
    </row>
    <row r="59" spans="1:48" ht="13.2" customHeight="1" x14ac:dyDescent="0.25">
      <c r="A59" s="4">
        <v>59</v>
      </c>
      <c r="B59" s="1"/>
      <c r="C59" s="36" t="s">
        <v>87</v>
      </c>
      <c r="D59" s="40">
        <v>0.3</v>
      </c>
      <c r="E59" s="40">
        <v>0</v>
      </c>
      <c r="F59" s="40">
        <v>0</v>
      </c>
      <c r="G59" s="40">
        <v>2.8</v>
      </c>
      <c r="H59" s="40">
        <v>0</v>
      </c>
      <c r="I59" s="40">
        <v>0</v>
      </c>
      <c r="J59" s="40">
        <v>0</v>
      </c>
      <c r="K59" s="40">
        <v>5.01</v>
      </c>
      <c r="L59" s="40">
        <v>2.99</v>
      </c>
      <c r="M59" s="40">
        <v>2.77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52">
        <v>0</v>
      </c>
      <c r="V59" s="39">
        <v>0.54</v>
      </c>
      <c r="W59" s="39">
        <v>1.3299999999999841</v>
      </c>
      <c r="X59" s="51">
        <v>0</v>
      </c>
      <c r="Y59" s="39">
        <v>3.0200000000000102</v>
      </c>
      <c r="Z59" s="39">
        <v>0</v>
      </c>
      <c r="AA59" s="39">
        <v>0</v>
      </c>
      <c r="AB59" s="39">
        <v>0</v>
      </c>
      <c r="AC59" s="39">
        <v>0</v>
      </c>
      <c r="AD59" s="39"/>
      <c r="AE59" s="66">
        <v>1.71</v>
      </c>
      <c r="AF59" s="83">
        <v>0</v>
      </c>
      <c r="AG59" s="39">
        <v>2.1499999999999773</v>
      </c>
      <c r="AH59" s="39">
        <v>1.3700000000000045</v>
      </c>
      <c r="AI59" s="40">
        <v>0</v>
      </c>
      <c r="AJ59" s="40">
        <v>0</v>
      </c>
      <c r="AK59" s="40">
        <v>0</v>
      </c>
      <c r="AL59" s="39">
        <v>1.9699999999999989</v>
      </c>
      <c r="AM59" s="39">
        <v>0</v>
      </c>
      <c r="AN59" s="39">
        <v>0</v>
      </c>
      <c r="AO59" s="39">
        <v>0</v>
      </c>
      <c r="AP59" s="39">
        <v>0</v>
      </c>
      <c r="AQ59" s="39">
        <v>2.0999999999999943</v>
      </c>
      <c r="AR59" s="65"/>
      <c r="AS59" s="40">
        <f t="shared" si="0"/>
        <v>0.37736842105263174</v>
      </c>
      <c r="AT59" s="40">
        <f t="shared" si="1"/>
        <v>1.0094736842105245</v>
      </c>
      <c r="AU59" s="71">
        <f t="shared" si="2"/>
        <v>1.3868421052631563</v>
      </c>
      <c r="AV59" s="75">
        <f t="shared" si="3"/>
        <v>5.01</v>
      </c>
    </row>
    <row r="60" spans="1:48" ht="13.2" customHeight="1" x14ac:dyDescent="0.25">
      <c r="A60" s="4">
        <v>60</v>
      </c>
      <c r="B60" s="1"/>
      <c r="C60" s="36" t="s">
        <v>88</v>
      </c>
      <c r="D60" s="40">
        <v>3.2</v>
      </c>
      <c r="E60" s="40">
        <v>5.6</v>
      </c>
      <c r="F60" s="40">
        <v>0</v>
      </c>
      <c r="G60" s="40">
        <v>2.5</v>
      </c>
      <c r="H60" s="40">
        <v>0</v>
      </c>
      <c r="I60" s="40">
        <v>5.62</v>
      </c>
      <c r="J60" s="40">
        <v>1.31</v>
      </c>
      <c r="K60" s="40">
        <v>0.93</v>
      </c>
      <c r="L60" s="40">
        <v>0.84</v>
      </c>
      <c r="M60" s="40">
        <v>0.57999999999999996</v>
      </c>
      <c r="N60" s="40">
        <v>0.79</v>
      </c>
      <c r="O60" s="40">
        <v>0</v>
      </c>
      <c r="P60" s="40">
        <v>0</v>
      </c>
      <c r="Q60" s="40">
        <v>0</v>
      </c>
      <c r="R60" s="40">
        <v>12.3</v>
      </c>
      <c r="S60" s="40">
        <v>0</v>
      </c>
      <c r="T60" s="40">
        <v>0</v>
      </c>
      <c r="U60" s="52">
        <v>0</v>
      </c>
      <c r="V60" s="39">
        <v>1.1999999999999886</v>
      </c>
      <c r="W60" s="39">
        <v>0.75</v>
      </c>
      <c r="X60" s="51">
        <v>0</v>
      </c>
      <c r="Y60" s="39">
        <v>0</v>
      </c>
      <c r="Z60" s="39">
        <v>1.3699999999999761</v>
      </c>
      <c r="AA60" s="39">
        <v>0</v>
      </c>
      <c r="AB60" s="39">
        <v>4.54</v>
      </c>
      <c r="AC60" s="39">
        <v>0</v>
      </c>
      <c r="AD60" s="39"/>
      <c r="AE60" s="66">
        <v>0</v>
      </c>
      <c r="AF60" s="85">
        <v>1.4399999999999977</v>
      </c>
      <c r="AG60" s="39">
        <v>1.8700000000000045</v>
      </c>
      <c r="AH60" s="39">
        <v>0</v>
      </c>
      <c r="AI60" s="40">
        <v>0</v>
      </c>
      <c r="AJ60" s="40">
        <v>0</v>
      </c>
      <c r="AK60" s="40">
        <v>0</v>
      </c>
      <c r="AL60" s="39">
        <v>0.62000000000000455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65"/>
      <c r="AS60" s="40">
        <f t="shared" si="0"/>
        <v>1.4531578947368404</v>
      </c>
      <c r="AT60" s="40">
        <f t="shared" si="1"/>
        <v>0.93947368421052635</v>
      </c>
      <c r="AU60" s="71">
        <f t="shared" si="2"/>
        <v>2.3926315789473667</v>
      </c>
      <c r="AV60" s="75">
        <f t="shared" si="3"/>
        <v>12.3</v>
      </c>
    </row>
    <row r="61" spans="1:48" ht="13.2" customHeight="1" x14ac:dyDescent="0.25">
      <c r="A61" s="4">
        <v>61</v>
      </c>
      <c r="B61" s="1"/>
      <c r="C61" s="36" t="s">
        <v>10</v>
      </c>
      <c r="D61" s="40">
        <v>0</v>
      </c>
      <c r="E61" s="40">
        <v>5.6</v>
      </c>
      <c r="F61" s="40">
        <v>5.4</v>
      </c>
      <c r="G61" s="40">
        <v>2.2000000000000002</v>
      </c>
      <c r="H61" s="40">
        <v>0</v>
      </c>
      <c r="I61" s="40">
        <v>0</v>
      </c>
      <c r="J61" s="40">
        <v>0</v>
      </c>
      <c r="K61" s="40">
        <v>5.44</v>
      </c>
      <c r="L61" s="40">
        <v>1.07</v>
      </c>
      <c r="M61" s="40">
        <v>2.93</v>
      </c>
      <c r="N61" s="40">
        <v>0</v>
      </c>
      <c r="O61" s="40">
        <v>0</v>
      </c>
      <c r="P61" s="40">
        <v>0</v>
      </c>
      <c r="Q61" s="40">
        <v>1.17</v>
      </c>
      <c r="R61" s="40">
        <v>0.71</v>
      </c>
      <c r="S61" s="40">
        <v>4.28</v>
      </c>
      <c r="T61" s="40">
        <v>0</v>
      </c>
      <c r="U61" s="52">
        <v>0</v>
      </c>
      <c r="V61" s="39">
        <v>0</v>
      </c>
      <c r="W61" s="39">
        <v>0.40999999999999659</v>
      </c>
      <c r="X61" s="51">
        <v>0</v>
      </c>
      <c r="Y61" s="39">
        <v>0</v>
      </c>
      <c r="Z61" s="39">
        <v>0</v>
      </c>
      <c r="AA61" s="39">
        <v>3.3400000000000034</v>
      </c>
      <c r="AB61" s="39">
        <v>0</v>
      </c>
      <c r="AC61" s="39">
        <v>1.3400000000000034</v>
      </c>
      <c r="AD61" s="39"/>
      <c r="AE61" s="66">
        <v>0</v>
      </c>
      <c r="AF61" s="83">
        <v>0</v>
      </c>
      <c r="AG61" s="39">
        <v>0</v>
      </c>
      <c r="AH61" s="39">
        <v>0</v>
      </c>
      <c r="AI61" s="40">
        <v>0</v>
      </c>
      <c r="AJ61" s="40">
        <v>4.460000000000008</v>
      </c>
      <c r="AK61" s="40">
        <v>1.5999999999999943</v>
      </c>
      <c r="AL61" s="40">
        <v>1.5999999999999943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65"/>
      <c r="AS61" s="40">
        <f t="shared" si="0"/>
        <v>0.69684210526315804</v>
      </c>
      <c r="AT61" s="40">
        <f t="shared" si="1"/>
        <v>1.4900000000000002</v>
      </c>
      <c r="AU61" s="71">
        <f t="shared" si="2"/>
        <v>2.1868421052631581</v>
      </c>
      <c r="AV61" s="75">
        <f t="shared" si="3"/>
        <v>5.6</v>
      </c>
    </row>
    <row r="62" spans="1:48" ht="13.2" customHeight="1" x14ac:dyDescent="0.25">
      <c r="A62" s="4">
        <v>62</v>
      </c>
      <c r="B62" s="1"/>
      <c r="C62" s="36" t="s">
        <v>11</v>
      </c>
      <c r="D62" s="40">
        <v>1.3</v>
      </c>
      <c r="E62" s="40">
        <v>1.7</v>
      </c>
      <c r="F62" s="40">
        <v>0</v>
      </c>
      <c r="G62" s="40">
        <v>6.7</v>
      </c>
      <c r="H62" s="40">
        <v>1.2</v>
      </c>
      <c r="I62" s="40">
        <v>0</v>
      </c>
      <c r="J62" s="40">
        <v>3.76</v>
      </c>
      <c r="K62" s="40">
        <v>2.27</v>
      </c>
      <c r="L62" s="40">
        <v>0</v>
      </c>
      <c r="M62" s="40">
        <v>0.32</v>
      </c>
      <c r="N62" s="40">
        <v>0.55000000000000004</v>
      </c>
      <c r="O62" s="40">
        <v>7.58</v>
      </c>
      <c r="P62" s="40">
        <v>0</v>
      </c>
      <c r="Q62" s="40">
        <v>3.66</v>
      </c>
      <c r="R62" s="40">
        <v>0.94</v>
      </c>
      <c r="S62" s="40">
        <v>5.04</v>
      </c>
      <c r="T62" s="40">
        <v>0</v>
      </c>
      <c r="U62" s="52">
        <v>0</v>
      </c>
      <c r="V62" s="39">
        <v>0</v>
      </c>
      <c r="W62" s="39">
        <v>4.8799999999999955</v>
      </c>
      <c r="X62" s="51">
        <v>0</v>
      </c>
      <c r="Y62" s="39">
        <v>0</v>
      </c>
      <c r="Z62" s="39">
        <v>0</v>
      </c>
      <c r="AA62" s="39">
        <v>0.77000000000001023</v>
      </c>
      <c r="AB62" s="39">
        <v>0</v>
      </c>
      <c r="AC62" s="39">
        <v>0</v>
      </c>
      <c r="AD62" s="39"/>
      <c r="AE62" s="66">
        <v>0</v>
      </c>
      <c r="AF62" s="83">
        <v>0</v>
      </c>
      <c r="AG62" s="39">
        <v>1.6599999999999966</v>
      </c>
      <c r="AH62" s="39">
        <v>0</v>
      </c>
      <c r="AI62" s="40">
        <v>0</v>
      </c>
      <c r="AJ62" s="40">
        <v>0</v>
      </c>
      <c r="AK62" s="40">
        <v>0</v>
      </c>
      <c r="AL62" s="39">
        <v>0.71999999999999886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65"/>
      <c r="AS62" s="40">
        <f t="shared" si="0"/>
        <v>0.44578947368421046</v>
      </c>
      <c r="AT62" s="40">
        <f t="shared" si="1"/>
        <v>1.8199999999999998</v>
      </c>
      <c r="AU62" s="71">
        <f t="shared" si="2"/>
        <v>2.2657894736842104</v>
      </c>
      <c r="AV62" s="75">
        <f t="shared" si="3"/>
        <v>7.58</v>
      </c>
    </row>
    <row r="63" spans="1:48" ht="13.2" customHeight="1" x14ac:dyDescent="0.25">
      <c r="A63" s="4">
        <v>63</v>
      </c>
      <c r="B63" s="1"/>
      <c r="C63" s="36" t="s">
        <v>12</v>
      </c>
      <c r="D63" s="40">
        <v>0</v>
      </c>
      <c r="E63" s="40">
        <v>0</v>
      </c>
      <c r="F63" s="40">
        <v>0</v>
      </c>
      <c r="G63" s="40">
        <v>0.9</v>
      </c>
      <c r="H63" s="40">
        <v>0.4</v>
      </c>
      <c r="I63" s="40">
        <v>3.88</v>
      </c>
      <c r="J63" s="40">
        <v>6.25</v>
      </c>
      <c r="K63" s="40">
        <v>0.85</v>
      </c>
      <c r="L63" s="40">
        <v>0</v>
      </c>
      <c r="M63" s="40">
        <v>0</v>
      </c>
      <c r="N63" s="40">
        <v>0</v>
      </c>
      <c r="O63" s="40">
        <v>4.8899999999999997</v>
      </c>
      <c r="P63" s="40">
        <v>0</v>
      </c>
      <c r="Q63" s="40">
        <v>0</v>
      </c>
      <c r="R63" s="40">
        <v>0</v>
      </c>
      <c r="S63" s="40">
        <v>2.52</v>
      </c>
      <c r="T63" s="40">
        <v>0</v>
      </c>
      <c r="U63" s="52">
        <v>0</v>
      </c>
      <c r="V63" s="39">
        <v>8.0400000000000205</v>
      </c>
      <c r="W63" s="39">
        <v>2.7800000000000011</v>
      </c>
      <c r="X63" s="54">
        <v>0</v>
      </c>
      <c r="Y63" s="39">
        <v>0</v>
      </c>
      <c r="Z63" s="39">
        <v>1.3699999999999761</v>
      </c>
      <c r="AA63" s="39">
        <v>0</v>
      </c>
      <c r="AB63" s="39">
        <v>0</v>
      </c>
      <c r="AC63" s="39">
        <v>0</v>
      </c>
      <c r="AD63" s="39"/>
      <c r="AE63" s="39">
        <v>0</v>
      </c>
      <c r="AF63" s="83">
        <v>0</v>
      </c>
      <c r="AG63" s="39">
        <v>1.1100000000000136</v>
      </c>
      <c r="AH63" s="39">
        <v>0</v>
      </c>
      <c r="AI63" s="40">
        <v>0</v>
      </c>
      <c r="AJ63" s="40">
        <v>0</v>
      </c>
      <c r="AK63" s="40">
        <v>0</v>
      </c>
      <c r="AL63" s="39">
        <v>0</v>
      </c>
      <c r="AM63" s="39">
        <v>0</v>
      </c>
      <c r="AN63" s="39">
        <v>0.93299999999999272</v>
      </c>
      <c r="AO63" s="39">
        <v>0</v>
      </c>
      <c r="AP63" s="39">
        <v>0</v>
      </c>
      <c r="AQ63" s="39">
        <v>4.1970000000000027</v>
      </c>
      <c r="AR63" s="65"/>
      <c r="AS63" s="40">
        <f t="shared" si="0"/>
        <v>0.89436842105263092</v>
      </c>
      <c r="AT63" s="40">
        <f t="shared" si="1"/>
        <v>1.1119473684210535</v>
      </c>
      <c r="AU63" s="71">
        <f t="shared" si="2"/>
        <v>2.0063157894736845</v>
      </c>
      <c r="AV63" s="75">
        <f t="shared" si="3"/>
        <v>8.0400000000000205</v>
      </c>
    </row>
    <row r="64" spans="1:48" ht="13.2" customHeight="1" x14ac:dyDescent="0.25">
      <c r="A64" s="4">
        <v>64</v>
      </c>
      <c r="B64" s="1"/>
      <c r="C64" s="36" t="s">
        <v>113</v>
      </c>
      <c r="D64" s="40">
        <v>0</v>
      </c>
      <c r="E64" s="40">
        <v>0</v>
      </c>
      <c r="F64" s="40">
        <v>0.3</v>
      </c>
      <c r="G64" s="40">
        <v>0</v>
      </c>
      <c r="H64" s="40">
        <v>0</v>
      </c>
      <c r="I64" s="40">
        <v>6.12</v>
      </c>
      <c r="J64" s="40">
        <v>1.26</v>
      </c>
      <c r="K64" s="40">
        <v>1.5</v>
      </c>
      <c r="L64" s="40">
        <v>0.36</v>
      </c>
      <c r="M64" s="40">
        <v>2</v>
      </c>
      <c r="N64" s="40">
        <v>0</v>
      </c>
      <c r="O64" s="40">
        <v>0</v>
      </c>
      <c r="P64" s="40">
        <v>0</v>
      </c>
      <c r="Q64" s="40">
        <v>0</v>
      </c>
      <c r="R64" s="40">
        <v>2.3199999999999998</v>
      </c>
      <c r="S64" s="40">
        <v>0</v>
      </c>
      <c r="T64" s="40">
        <v>1.91</v>
      </c>
      <c r="U64" s="52">
        <v>0</v>
      </c>
      <c r="V64" s="39">
        <v>0</v>
      </c>
      <c r="W64" s="39">
        <v>2.8300000000000125</v>
      </c>
      <c r="X64" s="51">
        <v>0</v>
      </c>
      <c r="Y64" s="39">
        <v>3.8299999999999841</v>
      </c>
      <c r="Z64" s="39">
        <v>6.6899999999999977</v>
      </c>
      <c r="AA64" s="39">
        <v>2.3799999999999955</v>
      </c>
      <c r="AB64" s="39">
        <v>0.94</v>
      </c>
      <c r="AC64" s="39">
        <v>0</v>
      </c>
      <c r="AD64" s="39"/>
      <c r="AE64" s="66">
        <v>0</v>
      </c>
      <c r="AF64" s="85">
        <v>0.53000000000000114</v>
      </c>
      <c r="AG64" s="39">
        <v>1.460000000000008</v>
      </c>
      <c r="AH64" s="39">
        <v>0</v>
      </c>
      <c r="AI64" s="40">
        <v>0</v>
      </c>
      <c r="AJ64" s="40">
        <v>0.96999999999999886</v>
      </c>
      <c r="AK64" s="40">
        <v>2.6500000000000057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65"/>
      <c r="AS64" s="40">
        <f t="shared" si="0"/>
        <v>0.80421052631578938</v>
      </c>
      <c r="AT64" s="40">
        <f t="shared" si="1"/>
        <v>1.1984210526315793</v>
      </c>
      <c r="AU64" s="71">
        <f t="shared" si="2"/>
        <v>2.0026315789473688</v>
      </c>
      <c r="AV64" s="75">
        <f t="shared" si="3"/>
        <v>6.6899999999999977</v>
      </c>
    </row>
    <row r="65" spans="1:48" ht="13.2" customHeight="1" x14ac:dyDescent="0.25">
      <c r="A65" s="4">
        <v>65</v>
      </c>
      <c r="B65" s="1"/>
      <c r="C65" s="36" t="s">
        <v>114</v>
      </c>
      <c r="D65" s="40">
        <v>0</v>
      </c>
      <c r="E65" s="40">
        <v>0</v>
      </c>
      <c r="F65" s="40">
        <v>9.8000000000000007</v>
      </c>
      <c r="G65" s="40">
        <v>0.4</v>
      </c>
      <c r="H65" s="40">
        <v>0</v>
      </c>
      <c r="I65" s="40">
        <v>0</v>
      </c>
      <c r="J65" s="40">
        <v>0</v>
      </c>
      <c r="K65" s="40">
        <v>0</v>
      </c>
      <c r="L65" s="40">
        <v>8.25</v>
      </c>
      <c r="M65" s="40">
        <v>2.04</v>
      </c>
      <c r="N65" s="40">
        <v>0</v>
      </c>
      <c r="O65" s="40">
        <v>3.62</v>
      </c>
      <c r="P65" s="40">
        <v>0</v>
      </c>
      <c r="Q65" s="40">
        <v>0</v>
      </c>
      <c r="R65" s="40">
        <v>2.27</v>
      </c>
      <c r="S65" s="40">
        <v>0.84</v>
      </c>
      <c r="T65" s="40">
        <v>0</v>
      </c>
      <c r="U65" s="52">
        <v>0</v>
      </c>
      <c r="V65" s="39">
        <v>0</v>
      </c>
      <c r="W65" s="39">
        <v>2.8100000000000023</v>
      </c>
      <c r="X65" s="51">
        <v>8.1700000000000159</v>
      </c>
      <c r="Y65" s="39">
        <v>0</v>
      </c>
      <c r="Z65" s="39">
        <v>0</v>
      </c>
      <c r="AA65" s="39">
        <v>0</v>
      </c>
      <c r="AB65" s="39">
        <v>0</v>
      </c>
      <c r="AC65" s="39">
        <v>1.9599999999999795</v>
      </c>
      <c r="AD65" s="39"/>
      <c r="AE65" s="66">
        <v>0</v>
      </c>
      <c r="AF65" s="83">
        <v>0</v>
      </c>
      <c r="AG65" s="39">
        <v>0.87000000000000455</v>
      </c>
      <c r="AH65" s="39">
        <v>0</v>
      </c>
      <c r="AI65" s="40">
        <v>0</v>
      </c>
      <c r="AJ65" s="40">
        <v>0</v>
      </c>
      <c r="AK65" s="40">
        <v>7.0300000000000011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65"/>
      <c r="AS65" s="40">
        <f t="shared" si="0"/>
        <v>1.4994736842105272</v>
      </c>
      <c r="AT65" s="40">
        <f t="shared" si="1"/>
        <v>1.0299999999999994</v>
      </c>
      <c r="AU65" s="71">
        <f t="shared" si="2"/>
        <v>2.5294736842105268</v>
      </c>
      <c r="AV65" s="75">
        <f t="shared" si="3"/>
        <v>9.8000000000000007</v>
      </c>
    </row>
    <row r="66" spans="1:48" ht="13.2" customHeight="1" x14ac:dyDescent="0.25">
      <c r="A66" s="4">
        <v>66</v>
      </c>
      <c r="B66" s="1"/>
      <c r="C66" s="36" t="s">
        <v>13</v>
      </c>
      <c r="D66" s="40">
        <v>0</v>
      </c>
      <c r="E66" s="40">
        <v>2.2999999999999998</v>
      </c>
      <c r="F66" s="40">
        <v>0.8</v>
      </c>
      <c r="G66" s="40">
        <v>6.1</v>
      </c>
      <c r="H66" s="40">
        <v>3.2</v>
      </c>
      <c r="I66" s="40">
        <v>0</v>
      </c>
      <c r="J66" s="40">
        <v>0</v>
      </c>
      <c r="K66" s="40">
        <v>1.96</v>
      </c>
      <c r="L66" s="40">
        <v>0.41</v>
      </c>
      <c r="M66" s="40">
        <v>5.0199999999999996</v>
      </c>
      <c r="N66" s="40">
        <v>1.1100000000000001</v>
      </c>
      <c r="O66" s="40">
        <v>5.07</v>
      </c>
      <c r="P66" s="40">
        <v>2.5299999999999998</v>
      </c>
      <c r="Q66" s="40">
        <v>0</v>
      </c>
      <c r="R66" s="40">
        <v>1.88</v>
      </c>
      <c r="S66" s="40">
        <v>1.0900000000000001</v>
      </c>
      <c r="T66" s="40">
        <v>0</v>
      </c>
      <c r="U66" s="52">
        <v>0</v>
      </c>
      <c r="V66" s="39">
        <v>0</v>
      </c>
      <c r="W66" s="39">
        <v>0</v>
      </c>
      <c r="X66" s="51">
        <v>2.1999999999999886</v>
      </c>
      <c r="Y66" s="39">
        <v>0</v>
      </c>
      <c r="Z66" s="39">
        <v>1.1900000000000261</v>
      </c>
      <c r="AA66" s="39">
        <v>0</v>
      </c>
      <c r="AB66" s="39">
        <v>0</v>
      </c>
      <c r="AC66" s="39">
        <v>0.87999999999999545</v>
      </c>
      <c r="AD66" s="39"/>
      <c r="AE66" s="66">
        <v>0.82</v>
      </c>
      <c r="AF66" s="83">
        <v>0</v>
      </c>
      <c r="AG66" s="39">
        <v>2.4000000000000057</v>
      </c>
      <c r="AH66" s="39">
        <v>0</v>
      </c>
      <c r="AI66" s="40">
        <v>0</v>
      </c>
      <c r="AJ66" s="40">
        <v>0.76999999999998181</v>
      </c>
      <c r="AK66" s="40">
        <v>1.9200000000000159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65"/>
      <c r="AS66" s="40">
        <f t="shared" ref="AS66:AS89" si="4">(D66+F66+H66+J66+L66+N66+P66+R66+T66+V66+X66+Z66+AB66+AF66+AH66+AJ66+AL66+AN66+AP66)/19</f>
        <v>0.74157894736842089</v>
      </c>
      <c r="AT66" s="40">
        <f t="shared" ref="AT66:AT89" si="5">(E66+G66+I66+K66+M66+O66+Q66+S66+U66+W66+Y66+AA66+AC66+AG66+AI66+AK66+AM66+AO66+AQ66)/19</f>
        <v>1.4073684210526325</v>
      </c>
      <c r="AU66" s="71">
        <f t="shared" ref="AU66:AU123" si="6">AS66+AT66</f>
        <v>2.1489473684210534</v>
      </c>
      <c r="AV66" s="75">
        <f t="shared" ref="AV66:AV123" si="7">MAX(D66:AC66,AF66:AQ66)</f>
        <v>6.1</v>
      </c>
    </row>
    <row r="67" spans="1:48" ht="13.2" customHeight="1" x14ac:dyDescent="0.25">
      <c r="A67" s="4">
        <v>67</v>
      </c>
      <c r="B67" s="1"/>
      <c r="C67" s="36" t="s">
        <v>14</v>
      </c>
      <c r="D67" s="40">
        <v>0</v>
      </c>
      <c r="E67" s="40">
        <v>3.8</v>
      </c>
      <c r="F67" s="40">
        <v>0.9</v>
      </c>
      <c r="G67" s="40">
        <v>4.2</v>
      </c>
      <c r="H67" s="40">
        <v>0.9</v>
      </c>
      <c r="I67" s="40">
        <v>0.99</v>
      </c>
      <c r="J67" s="40">
        <v>0</v>
      </c>
      <c r="K67" s="40">
        <v>0.57999999999999996</v>
      </c>
      <c r="L67" s="40">
        <v>0</v>
      </c>
      <c r="M67" s="40">
        <v>3.22</v>
      </c>
      <c r="N67" s="40">
        <v>0.71</v>
      </c>
      <c r="O67" s="40">
        <v>6.23</v>
      </c>
      <c r="P67" s="40">
        <v>0</v>
      </c>
      <c r="Q67" s="40">
        <v>4.6100000000000003</v>
      </c>
      <c r="R67" s="40">
        <v>0</v>
      </c>
      <c r="S67" s="40">
        <v>1.62</v>
      </c>
      <c r="T67" s="40">
        <v>0</v>
      </c>
      <c r="U67" s="52">
        <v>0</v>
      </c>
      <c r="V67" s="39">
        <v>0</v>
      </c>
      <c r="W67" s="39">
        <v>0</v>
      </c>
      <c r="X67" s="51">
        <v>1.3499999999999943</v>
      </c>
      <c r="Y67" s="39">
        <v>2.0900000000000034</v>
      </c>
      <c r="Z67" s="39">
        <v>0</v>
      </c>
      <c r="AA67" s="39">
        <v>0</v>
      </c>
      <c r="AB67" s="39">
        <v>1.56</v>
      </c>
      <c r="AC67" s="39">
        <v>1.789999999999992</v>
      </c>
      <c r="AD67" s="39"/>
      <c r="AE67" s="66">
        <v>3.8</v>
      </c>
      <c r="AF67" s="83">
        <v>0</v>
      </c>
      <c r="AG67" s="39">
        <v>2.2700000000000102</v>
      </c>
      <c r="AH67" s="39">
        <v>0</v>
      </c>
      <c r="AI67" s="40">
        <v>0</v>
      </c>
      <c r="AJ67" s="40">
        <v>0</v>
      </c>
      <c r="AK67" s="40">
        <v>2.1399999999999864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65"/>
      <c r="AS67" s="40">
        <f t="shared" si="4"/>
        <v>0.28526315789473655</v>
      </c>
      <c r="AT67" s="40">
        <f t="shared" si="5"/>
        <v>1.7652631578947364</v>
      </c>
      <c r="AU67" s="71">
        <f t="shared" si="6"/>
        <v>2.0505263157894729</v>
      </c>
      <c r="AV67" s="75">
        <f t="shared" si="7"/>
        <v>6.23</v>
      </c>
    </row>
    <row r="68" spans="1:48" ht="13.2" customHeight="1" x14ac:dyDescent="0.25">
      <c r="A68" s="4">
        <v>68</v>
      </c>
      <c r="B68" s="1"/>
      <c r="C68" s="36" t="s">
        <v>15</v>
      </c>
      <c r="D68" s="40">
        <v>0</v>
      </c>
      <c r="E68" s="40">
        <v>0</v>
      </c>
      <c r="F68" s="40">
        <v>0.3</v>
      </c>
      <c r="G68" s="40">
        <v>0</v>
      </c>
      <c r="H68" s="40">
        <v>0</v>
      </c>
      <c r="I68" s="40">
        <v>9.56</v>
      </c>
      <c r="J68" s="40">
        <v>0</v>
      </c>
      <c r="K68" s="40">
        <v>4.05</v>
      </c>
      <c r="L68" s="40">
        <v>0</v>
      </c>
      <c r="M68" s="40">
        <v>0</v>
      </c>
      <c r="N68" s="40">
        <v>0.59</v>
      </c>
      <c r="O68" s="40">
        <v>4.1500000000000004</v>
      </c>
      <c r="P68" s="40">
        <v>1.64</v>
      </c>
      <c r="Q68" s="40">
        <v>7.2</v>
      </c>
      <c r="R68" s="40">
        <v>0</v>
      </c>
      <c r="S68" s="40">
        <v>0</v>
      </c>
      <c r="T68" s="40">
        <v>0</v>
      </c>
      <c r="U68" s="52">
        <v>0</v>
      </c>
      <c r="V68" s="39">
        <v>3.2999999999999829</v>
      </c>
      <c r="W68" s="39">
        <v>0</v>
      </c>
      <c r="X68" s="51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/>
      <c r="AE68" s="66">
        <v>0</v>
      </c>
      <c r="AF68" s="83">
        <v>0</v>
      </c>
      <c r="AG68" s="39">
        <v>0</v>
      </c>
      <c r="AH68" s="39">
        <v>0</v>
      </c>
      <c r="AI68" s="40">
        <v>7.3600000000000136</v>
      </c>
      <c r="AJ68" s="40">
        <v>0.34000000000000341</v>
      </c>
      <c r="AK68" s="40">
        <v>1.5</v>
      </c>
      <c r="AL68" s="40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65"/>
      <c r="AS68" s="40">
        <f t="shared" si="4"/>
        <v>0.32473684210526238</v>
      </c>
      <c r="AT68" s="40">
        <f t="shared" si="5"/>
        <v>1.7800000000000005</v>
      </c>
      <c r="AU68" s="71">
        <f t="shared" si="6"/>
        <v>2.1047368421052628</v>
      </c>
      <c r="AV68" s="75">
        <f t="shared" si="7"/>
        <v>9.56</v>
      </c>
    </row>
    <row r="69" spans="1:48" ht="13.2" customHeight="1" x14ac:dyDescent="0.25">
      <c r="A69" s="4">
        <v>69</v>
      </c>
      <c r="B69" s="1"/>
      <c r="C69" s="36" t="s">
        <v>16</v>
      </c>
      <c r="D69" s="40">
        <v>0</v>
      </c>
      <c r="E69" s="40">
        <v>1.5</v>
      </c>
      <c r="F69" s="40">
        <v>0</v>
      </c>
      <c r="G69" s="40">
        <v>0.5</v>
      </c>
      <c r="H69" s="40">
        <v>1.3</v>
      </c>
      <c r="I69" s="40">
        <v>6.2</v>
      </c>
      <c r="J69" s="40">
        <v>7.2</v>
      </c>
      <c r="K69" s="40">
        <v>3.15</v>
      </c>
      <c r="L69" s="40">
        <v>2.74</v>
      </c>
      <c r="M69" s="40">
        <v>1.51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3.48</v>
      </c>
      <c r="T69" s="40">
        <v>0</v>
      </c>
      <c r="U69" s="52">
        <v>0</v>
      </c>
      <c r="V69" s="39">
        <v>0</v>
      </c>
      <c r="W69" s="39">
        <v>0</v>
      </c>
      <c r="X69" s="51">
        <v>0</v>
      </c>
      <c r="Y69" s="39">
        <v>2.4599999999999795</v>
      </c>
      <c r="Z69" s="39">
        <v>0</v>
      </c>
      <c r="AA69" s="39">
        <v>0</v>
      </c>
      <c r="AB69" s="39">
        <v>0</v>
      </c>
      <c r="AC69" s="39">
        <v>0</v>
      </c>
      <c r="AD69" s="39"/>
      <c r="AE69" s="66">
        <v>0</v>
      </c>
      <c r="AF69" s="83">
        <v>0</v>
      </c>
      <c r="AG69" s="39">
        <v>3.8000000000000114</v>
      </c>
      <c r="AH69" s="39">
        <v>0</v>
      </c>
      <c r="AI69" s="40">
        <v>0</v>
      </c>
      <c r="AJ69" s="40">
        <v>3.9699999999999989</v>
      </c>
      <c r="AK69" s="40">
        <v>3.0799999999999841</v>
      </c>
      <c r="AL69" s="39">
        <v>0</v>
      </c>
      <c r="AM69" s="39">
        <v>0</v>
      </c>
      <c r="AN69" s="39">
        <v>0</v>
      </c>
      <c r="AO69" s="39">
        <v>0</v>
      </c>
      <c r="AP69" s="39">
        <v>1.3000000000000114</v>
      </c>
      <c r="AQ69" s="39">
        <v>0.59999999999999432</v>
      </c>
      <c r="AR69" s="65"/>
      <c r="AS69" s="40">
        <f t="shared" si="4"/>
        <v>0.86894736842105325</v>
      </c>
      <c r="AT69" s="40">
        <f t="shared" si="5"/>
        <v>1.3831578947368406</v>
      </c>
      <c r="AU69" s="71">
        <f t="shared" si="6"/>
        <v>2.2521052631578939</v>
      </c>
      <c r="AV69" s="75">
        <f t="shared" si="7"/>
        <v>7.2</v>
      </c>
    </row>
    <row r="70" spans="1:48" ht="13.2" customHeight="1" x14ac:dyDescent="0.25">
      <c r="A70" s="4">
        <v>70</v>
      </c>
      <c r="B70" s="1"/>
      <c r="C70" s="36" t="s">
        <v>16</v>
      </c>
      <c r="D70" s="40">
        <v>0</v>
      </c>
      <c r="E70" s="40">
        <v>3.8</v>
      </c>
      <c r="F70" s="40">
        <v>0.9</v>
      </c>
      <c r="G70" s="40">
        <v>0</v>
      </c>
      <c r="H70" s="40">
        <v>0.7</v>
      </c>
      <c r="I70" s="40">
        <v>0</v>
      </c>
      <c r="J70" s="40">
        <v>0</v>
      </c>
      <c r="K70" s="40">
        <v>6.04</v>
      </c>
      <c r="L70" s="40">
        <v>0</v>
      </c>
      <c r="M70" s="40">
        <v>6.68</v>
      </c>
      <c r="N70" s="40">
        <v>0</v>
      </c>
      <c r="O70" s="40">
        <v>0</v>
      </c>
      <c r="P70" s="40">
        <v>0</v>
      </c>
      <c r="Q70" s="40">
        <v>0.28999999999999998</v>
      </c>
      <c r="R70" s="40">
        <v>0</v>
      </c>
      <c r="S70" s="40">
        <v>0</v>
      </c>
      <c r="T70" s="40">
        <v>0</v>
      </c>
      <c r="U70" s="52">
        <v>0</v>
      </c>
      <c r="V70" s="39">
        <v>6.960000000000008</v>
      </c>
      <c r="W70" s="39">
        <v>2.3699999999999761</v>
      </c>
      <c r="X70" s="51">
        <v>0</v>
      </c>
      <c r="Y70" s="39">
        <v>1.75</v>
      </c>
      <c r="Z70" s="39">
        <v>0</v>
      </c>
      <c r="AA70" s="39">
        <v>2.410000000000025</v>
      </c>
      <c r="AB70" s="39">
        <v>0</v>
      </c>
      <c r="AC70" s="39">
        <v>0</v>
      </c>
      <c r="AD70" s="39"/>
      <c r="AE70" s="66">
        <v>0</v>
      </c>
      <c r="AF70" s="85">
        <v>7.3699999999999761</v>
      </c>
      <c r="AG70" s="39">
        <v>0.69000000000002615</v>
      </c>
      <c r="AH70" s="39">
        <v>0</v>
      </c>
      <c r="AI70" s="40">
        <v>0</v>
      </c>
      <c r="AJ70" s="40">
        <v>0</v>
      </c>
      <c r="AK70" s="40">
        <v>1.3999999999999773</v>
      </c>
      <c r="AL70" s="39">
        <v>0</v>
      </c>
      <c r="AM70" s="39">
        <v>2.460000000000008</v>
      </c>
      <c r="AN70" s="39">
        <v>0</v>
      </c>
      <c r="AO70" s="39">
        <v>0</v>
      </c>
      <c r="AP70" s="39">
        <v>0.81000000000000227</v>
      </c>
      <c r="AQ70" s="39">
        <v>0.60999999999998522</v>
      </c>
      <c r="AR70" s="65"/>
      <c r="AS70" s="40">
        <f t="shared" si="4"/>
        <v>0.88105263157894675</v>
      </c>
      <c r="AT70" s="40">
        <f t="shared" si="5"/>
        <v>1.4999999999999998</v>
      </c>
      <c r="AU70" s="71">
        <f t="shared" si="6"/>
        <v>2.3810526315789464</v>
      </c>
      <c r="AV70" s="75">
        <f t="shared" si="7"/>
        <v>7.3699999999999761</v>
      </c>
    </row>
    <row r="71" spans="1:48" ht="13.2" customHeight="1" x14ac:dyDescent="0.25">
      <c r="A71" s="4">
        <v>71</v>
      </c>
      <c r="B71" s="1"/>
      <c r="C71" s="36" t="s">
        <v>17</v>
      </c>
      <c r="D71" s="40">
        <v>0</v>
      </c>
      <c r="E71" s="40">
        <v>2.5</v>
      </c>
      <c r="F71" s="40">
        <v>1.9</v>
      </c>
      <c r="G71" s="40">
        <v>2.2999999999999998</v>
      </c>
      <c r="H71" s="40">
        <v>0</v>
      </c>
      <c r="I71" s="40">
        <v>1.96</v>
      </c>
      <c r="J71" s="40">
        <v>1.88</v>
      </c>
      <c r="K71" s="40">
        <v>1.71</v>
      </c>
      <c r="L71" s="40">
        <v>3.12</v>
      </c>
      <c r="M71" s="40">
        <v>8.15</v>
      </c>
      <c r="N71" s="40">
        <v>0</v>
      </c>
      <c r="O71" s="40">
        <v>0</v>
      </c>
      <c r="P71" s="40">
        <v>0</v>
      </c>
      <c r="Q71" s="40">
        <v>3.61</v>
      </c>
      <c r="R71" s="40">
        <v>0</v>
      </c>
      <c r="S71" s="40">
        <v>0</v>
      </c>
      <c r="T71" s="40">
        <v>0</v>
      </c>
      <c r="U71" s="52">
        <v>0</v>
      </c>
      <c r="V71" s="39">
        <v>0</v>
      </c>
      <c r="W71" s="39">
        <v>0.89000000000001478</v>
      </c>
      <c r="X71" s="51">
        <v>2.2199999999999989</v>
      </c>
      <c r="Y71" s="39">
        <v>3.5900000000000034</v>
      </c>
      <c r="Z71" s="39">
        <v>0</v>
      </c>
      <c r="AA71" s="39">
        <v>1.5900000000000034</v>
      </c>
      <c r="AB71" s="39">
        <v>0</v>
      </c>
      <c r="AC71" s="39">
        <v>0</v>
      </c>
      <c r="AD71" s="39"/>
      <c r="AE71" s="66">
        <v>0</v>
      </c>
      <c r="AF71" s="85">
        <v>1.2199999999999989</v>
      </c>
      <c r="AG71" s="39">
        <v>6.6999999999999886</v>
      </c>
      <c r="AH71" s="40">
        <v>0</v>
      </c>
      <c r="AI71" s="40">
        <v>0</v>
      </c>
      <c r="AJ71" s="40">
        <v>0</v>
      </c>
      <c r="AK71" s="40">
        <v>0</v>
      </c>
      <c r="AL71" s="40">
        <v>1.5600000000000023</v>
      </c>
      <c r="AM71" s="39">
        <v>0</v>
      </c>
      <c r="AN71" s="39">
        <v>0</v>
      </c>
      <c r="AO71" s="39">
        <v>0</v>
      </c>
      <c r="AP71" s="39">
        <v>0</v>
      </c>
      <c r="AQ71" s="39">
        <v>0</v>
      </c>
      <c r="AR71" s="65"/>
      <c r="AS71" s="40">
        <f t="shared" si="4"/>
        <v>0.62631578947368427</v>
      </c>
      <c r="AT71" s="40">
        <f t="shared" si="5"/>
        <v>1.7368421052631582</v>
      </c>
      <c r="AU71" s="71">
        <f t="shared" si="6"/>
        <v>2.3631578947368426</v>
      </c>
      <c r="AV71" s="75">
        <f t="shared" si="7"/>
        <v>8.15</v>
      </c>
    </row>
    <row r="72" spans="1:48" ht="13.2" customHeight="1" x14ac:dyDescent="0.25">
      <c r="A72" s="4">
        <v>72</v>
      </c>
      <c r="B72" s="1"/>
      <c r="C72" s="36" t="s">
        <v>18</v>
      </c>
      <c r="D72" s="40">
        <v>0</v>
      </c>
      <c r="E72" s="40">
        <v>0</v>
      </c>
      <c r="F72" s="40">
        <v>0.5</v>
      </c>
      <c r="G72" s="40">
        <v>0</v>
      </c>
      <c r="H72" s="40">
        <v>0</v>
      </c>
      <c r="I72" s="40">
        <v>9.48</v>
      </c>
      <c r="J72" s="40">
        <v>0</v>
      </c>
      <c r="K72" s="40">
        <v>0</v>
      </c>
      <c r="L72" s="40">
        <v>0.31</v>
      </c>
      <c r="M72" s="40">
        <v>1.1000000000000001</v>
      </c>
      <c r="N72" s="40">
        <v>0</v>
      </c>
      <c r="O72" s="40">
        <v>9.06</v>
      </c>
      <c r="P72" s="40">
        <v>0</v>
      </c>
      <c r="Q72" s="40">
        <v>0</v>
      </c>
      <c r="R72" s="40">
        <v>0</v>
      </c>
      <c r="S72" s="40">
        <v>0</v>
      </c>
      <c r="T72" s="40">
        <v>3.47</v>
      </c>
      <c r="U72" s="52">
        <v>0</v>
      </c>
      <c r="V72" s="39">
        <v>0</v>
      </c>
      <c r="W72" s="39">
        <v>0</v>
      </c>
      <c r="X72" s="51">
        <v>0</v>
      </c>
      <c r="Y72" s="39">
        <v>1</v>
      </c>
      <c r="Z72" s="39">
        <v>0</v>
      </c>
      <c r="AA72" s="39">
        <v>0</v>
      </c>
      <c r="AB72" s="39">
        <v>0</v>
      </c>
      <c r="AC72" s="39">
        <v>0</v>
      </c>
      <c r="AD72" s="39"/>
      <c r="AE72" s="66">
        <v>5.4</v>
      </c>
      <c r="AF72" s="85">
        <v>6.9300000000000068</v>
      </c>
      <c r="AG72" s="39">
        <v>0</v>
      </c>
      <c r="AH72" s="40">
        <v>7.3599999999999852</v>
      </c>
      <c r="AI72" s="40">
        <v>0</v>
      </c>
      <c r="AJ72" s="40">
        <v>0</v>
      </c>
      <c r="AK72" s="40">
        <v>0.80000000000001137</v>
      </c>
      <c r="AL72" s="40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65"/>
      <c r="AS72" s="40">
        <f t="shared" si="4"/>
        <v>0.97736842105263122</v>
      </c>
      <c r="AT72" s="40">
        <f t="shared" si="5"/>
        <v>1.1284210526315797</v>
      </c>
      <c r="AU72" s="71">
        <f t="shared" si="6"/>
        <v>2.1057894736842107</v>
      </c>
      <c r="AV72" s="75">
        <f t="shared" si="7"/>
        <v>9.48</v>
      </c>
    </row>
    <row r="73" spans="1:48" ht="13.2" customHeight="1" x14ac:dyDescent="0.25">
      <c r="A73" s="4">
        <v>73</v>
      </c>
      <c r="B73" s="1"/>
      <c r="C73" s="36" t="s">
        <v>19</v>
      </c>
      <c r="D73" s="40">
        <v>0</v>
      </c>
      <c r="E73" s="40">
        <v>0</v>
      </c>
      <c r="F73" s="40">
        <v>0.8</v>
      </c>
      <c r="G73" s="40">
        <v>0</v>
      </c>
      <c r="H73" s="40">
        <v>0.6</v>
      </c>
      <c r="I73" s="40">
        <v>0</v>
      </c>
      <c r="J73" s="40">
        <v>0</v>
      </c>
      <c r="K73" s="40">
        <v>4.93</v>
      </c>
      <c r="L73" s="40">
        <v>0.44</v>
      </c>
      <c r="M73" s="40">
        <v>6.38</v>
      </c>
      <c r="N73" s="40">
        <v>1.3</v>
      </c>
      <c r="O73" s="40">
        <v>3.21</v>
      </c>
      <c r="P73" s="40">
        <v>0</v>
      </c>
      <c r="Q73" s="40">
        <v>0</v>
      </c>
      <c r="R73" s="40">
        <v>1.81</v>
      </c>
      <c r="S73" s="40">
        <v>0.86</v>
      </c>
      <c r="T73" s="40">
        <v>0</v>
      </c>
      <c r="U73" s="52">
        <v>0</v>
      </c>
      <c r="V73" s="39">
        <v>1.0699999999999932</v>
      </c>
      <c r="W73" s="39">
        <v>1.9399999999999977</v>
      </c>
      <c r="X73" s="51">
        <v>0</v>
      </c>
      <c r="Y73" s="39">
        <v>9.460000000000008</v>
      </c>
      <c r="Z73" s="39">
        <v>0</v>
      </c>
      <c r="AA73" s="39">
        <v>2.210000000000008</v>
      </c>
      <c r="AB73" s="39">
        <v>0</v>
      </c>
      <c r="AC73" s="39">
        <v>0</v>
      </c>
      <c r="AD73" s="39"/>
      <c r="AE73" s="66">
        <v>5.27</v>
      </c>
      <c r="AF73" s="85">
        <v>0</v>
      </c>
      <c r="AG73" s="39">
        <v>1.5300000000000011</v>
      </c>
      <c r="AH73" s="39">
        <v>0</v>
      </c>
      <c r="AI73" s="40">
        <v>0</v>
      </c>
      <c r="AJ73" s="40">
        <v>0</v>
      </c>
      <c r="AK73" s="40">
        <v>0</v>
      </c>
      <c r="AL73" s="39">
        <v>0</v>
      </c>
      <c r="AM73" s="39">
        <v>5.3000000000000114</v>
      </c>
      <c r="AN73" s="39">
        <v>0</v>
      </c>
      <c r="AO73" s="39">
        <v>4.3899999999999864</v>
      </c>
      <c r="AP73" s="39">
        <v>0</v>
      </c>
      <c r="AQ73" s="39">
        <v>0</v>
      </c>
      <c r="AR73" s="65"/>
      <c r="AS73" s="40">
        <f t="shared" si="4"/>
        <v>0.31684210526315748</v>
      </c>
      <c r="AT73" s="40">
        <f t="shared" si="5"/>
        <v>2.1163157894736848</v>
      </c>
      <c r="AU73" s="71">
        <f t="shared" si="6"/>
        <v>2.4331578947368424</v>
      </c>
      <c r="AV73" s="75">
        <f t="shared" si="7"/>
        <v>9.460000000000008</v>
      </c>
    </row>
    <row r="74" spans="1:48" ht="13.2" customHeight="1" x14ac:dyDescent="0.25">
      <c r="A74" s="4">
        <v>74</v>
      </c>
      <c r="B74" s="1"/>
      <c r="C74" s="36" t="s">
        <v>20</v>
      </c>
      <c r="D74" s="40">
        <v>0</v>
      </c>
      <c r="E74" s="40">
        <v>0</v>
      </c>
      <c r="F74" s="40">
        <v>0.3</v>
      </c>
      <c r="G74" s="40">
        <v>0</v>
      </c>
      <c r="H74" s="40">
        <v>0</v>
      </c>
      <c r="I74" s="40">
        <v>0</v>
      </c>
      <c r="J74" s="40">
        <v>0</v>
      </c>
      <c r="K74" s="40">
        <v>1.57</v>
      </c>
      <c r="L74" s="40">
        <v>1.18</v>
      </c>
      <c r="M74" s="40">
        <v>0</v>
      </c>
      <c r="N74" s="40">
        <v>0</v>
      </c>
      <c r="O74" s="40">
        <v>2.98</v>
      </c>
      <c r="P74" s="40">
        <v>0.51</v>
      </c>
      <c r="Q74" s="40">
        <v>6.38</v>
      </c>
      <c r="R74" s="40">
        <v>0</v>
      </c>
      <c r="S74" s="40">
        <v>0</v>
      </c>
      <c r="T74" s="40">
        <v>4.8</v>
      </c>
      <c r="U74" s="52">
        <v>0</v>
      </c>
      <c r="V74" s="39">
        <v>1.3100000000000023</v>
      </c>
      <c r="W74" s="39">
        <v>0</v>
      </c>
      <c r="X74" s="51">
        <v>1.5800000000000125</v>
      </c>
      <c r="Y74" s="39">
        <v>0</v>
      </c>
      <c r="Z74" s="39">
        <v>0</v>
      </c>
      <c r="AA74" s="39">
        <v>3.8199999999999932</v>
      </c>
      <c r="AB74" s="39">
        <v>0</v>
      </c>
      <c r="AC74" s="39">
        <v>1.0900000000000034</v>
      </c>
      <c r="AD74" s="39"/>
      <c r="AE74" s="66">
        <v>0.64</v>
      </c>
      <c r="AF74" s="85">
        <v>4.1899999999999977</v>
      </c>
      <c r="AG74" s="39">
        <v>0.83000000000001251</v>
      </c>
      <c r="AH74" s="39">
        <v>0</v>
      </c>
      <c r="AI74" s="40">
        <v>0</v>
      </c>
      <c r="AJ74" s="40">
        <v>0</v>
      </c>
      <c r="AK74" s="40">
        <v>4.6099999999999852</v>
      </c>
      <c r="AL74" s="39">
        <v>0</v>
      </c>
      <c r="AM74" s="39">
        <v>0</v>
      </c>
      <c r="AN74" s="39">
        <v>2.15300000000002</v>
      </c>
      <c r="AO74" s="39">
        <v>0</v>
      </c>
      <c r="AP74" s="39">
        <v>0</v>
      </c>
      <c r="AQ74" s="39">
        <v>0</v>
      </c>
      <c r="AR74" s="65"/>
      <c r="AS74" s="40">
        <f t="shared" si="4"/>
        <v>0.84331578947368591</v>
      </c>
      <c r="AT74" s="40">
        <f t="shared" si="5"/>
        <v>1.1199999999999997</v>
      </c>
      <c r="AU74" s="71">
        <f t="shared" si="6"/>
        <v>1.9633157894736857</v>
      </c>
      <c r="AV74" s="75">
        <f t="shared" si="7"/>
        <v>6.38</v>
      </c>
    </row>
    <row r="75" spans="1:48" ht="13.2" customHeight="1" x14ac:dyDescent="0.25">
      <c r="A75" s="4">
        <v>75</v>
      </c>
      <c r="B75" s="1"/>
      <c r="C75" s="36" t="s">
        <v>21</v>
      </c>
      <c r="D75" s="40">
        <v>0</v>
      </c>
      <c r="E75" s="40">
        <v>0</v>
      </c>
      <c r="F75" s="40">
        <v>0.9</v>
      </c>
      <c r="G75" s="40">
        <v>1.1000000000000001</v>
      </c>
      <c r="H75" s="40">
        <v>0.7</v>
      </c>
      <c r="I75" s="40">
        <v>0</v>
      </c>
      <c r="J75" s="40">
        <v>0</v>
      </c>
      <c r="K75" s="40">
        <v>1.8</v>
      </c>
      <c r="L75" s="40">
        <v>5.72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1.39</v>
      </c>
      <c r="S75" s="40">
        <v>2.6</v>
      </c>
      <c r="T75" s="40">
        <v>0</v>
      </c>
      <c r="U75" s="52">
        <v>1.35</v>
      </c>
      <c r="V75" s="39">
        <v>3.7699999999999818</v>
      </c>
      <c r="W75" s="39">
        <v>0</v>
      </c>
      <c r="X75" s="51">
        <v>2.7300000000000182</v>
      </c>
      <c r="Y75" s="39">
        <v>0</v>
      </c>
      <c r="Z75" s="39">
        <v>0</v>
      </c>
      <c r="AA75" s="39">
        <v>1.039999999999992</v>
      </c>
      <c r="AB75" s="39">
        <v>0</v>
      </c>
      <c r="AC75" s="39">
        <v>1.8199999999999932</v>
      </c>
      <c r="AD75" s="39"/>
      <c r="AE75" s="66">
        <v>1.59</v>
      </c>
      <c r="AF75" s="85">
        <v>5.3199999999999932</v>
      </c>
      <c r="AG75" s="39">
        <v>2.3799999999999955</v>
      </c>
      <c r="AH75" s="39">
        <v>0</v>
      </c>
      <c r="AI75" s="40">
        <v>0</v>
      </c>
      <c r="AJ75" s="40">
        <v>0</v>
      </c>
      <c r="AK75" s="40">
        <v>2.2800000000000011</v>
      </c>
      <c r="AL75" s="39">
        <v>0</v>
      </c>
      <c r="AM75" s="39">
        <v>1.6899999999999977</v>
      </c>
      <c r="AN75" s="39">
        <v>0</v>
      </c>
      <c r="AO75" s="39">
        <v>1.5500000000000114</v>
      </c>
      <c r="AP75" s="39">
        <v>0</v>
      </c>
      <c r="AQ75" s="39">
        <v>0</v>
      </c>
      <c r="AR75" s="65"/>
      <c r="AS75" s="40">
        <f t="shared" si="4"/>
        <v>1.0805263157894733</v>
      </c>
      <c r="AT75" s="40">
        <f t="shared" si="5"/>
        <v>0.92684210526315747</v>
      </c>
      <c r="AU75" s="71">
        <f t="shared" si="6"/>
        <v>2.0073684210526306</v>
      </c>
      <c r="AV75" s="75">
        <f t="shared" si="7"/>
        <v>5.72</v>
      </c>
    </row>
    <row r="76" spans="1:48" ht="13.2" customHeight="1" x14ac:dyDescent="0.25">
      <c r="A76" s="4">
        <v>76</v>
      </c>
      <c r="B76" s="1"/>
      <c r="C76" s="36" t="s">
        <v>61</v>
      </c>
      <c r="D76" s="40">
        <v>0</v>
      </c>
      <c r="E76" s="40">
        <v>0</v>
      </c>
      <c r="F76" s="40">
        <v>0.6</v>
      </c>
      <c r="G76" s="40">
        <v>1.6</v>
      </c>
      <c r="H76" s="40">
        <v>0</v>
      </c>
      <c r="I76" s="40">
        <v>0</v>
      </c>
      <c r="J76" s="40">
        <v>0</v>
      </c>
      <c r="K76" s="40">
        <v>0</v>
      </c>
      <c r="L76" s="40">
        <v>2.92</v>
      </c>
      <c r="M76" s="40">
        <v>2.75</v>
      </c>
      <c r="N76" s="40">
        <v>1.44</v>
      </c>
      <c r="O76" s="40">
        <v>0</v>
      </c>
      <c r="P76" s="40">
        <v>1.42</v>
      </c>
      <c r="Q76" s="40">
        <v>0</v>
      </c>
      <c r="R76" s="40">
        <v>1.28</v>
      </c>
      <c r="S76" s="40">
        <v>0</v>
      </c>
      <c r="T76" s="40">
        <v>0</v>
      </c>
      <c r="U76" s="52">
        <v>1.04</v>
      </c>
      <c r="V76" s="39">
        <v>2.2299999999999898</v>
      </c>
      <c r="W76" s="39">
        <v>2.6800000000000068</v>
      </c>
      <c r="X76" s="51">
        <v>3.6599999999999966</v>
      </c>
      <c r="Y76" s="39">
        <v>1.0500000000000114</v>
      </c>
      <c r="Z76" s="39">
        <v>0</v>
      </c>
      <c r="AA76" s="39">
        <v>0</v>
      </c>
      <c r="AB76" s="39">
        <v>0</v>
      </c>
      <c r="AC76" s="39">
        <v>0</v>
      </c>
      <c r="AD76" s="39"/>
      <c r="AE76" s="66">
        <v>0</v>
      </c>
      <c r="AF76" s="85">
        <v>6.3799999999999955</v>
      </c>
      <c r="AG76" s="39">
        <v>1.4099999999999966</v>
      </c>
      <c r="AH76" s="39">
        <v>0</v>
      </c>
      <c r="AI76" s="40">
        <v>0</v>
      </c>
      <c r="AJ76" s="40">
        <v>0</v>
      </c>
      <c r="AK76" s="40">
        <v>1.3700000000000045</v>
      </c>
      <c r="AL76" s="39">
        <v>0</v>
      </c>
      <c r="AM76" s="39">
        <v>4.0699999999999932</v>
      </c>
      <c r="AN76" s="39">
        <v>0</v>
      </c>
      <c r="AO76" s="39">
        <v>0</v>
      </c>
      <c r="AP76" s="39">
        <v>2.1200000000000045</v>
      </c>
      <c r="AQ76" s="39">
        <v>0</v>
      </c>
      <c r="AR76" s="65"/>
      <c r="AS76" s="40">
        <f t="shared" si="4"/>
        <v>1.160526315789473</v>
      </c>
      <c r="AT76" s="40">
        <f t="shared" si="5"/>
        <v>0.84052631578947434</v>
      </c>
      <c r="AU76" s="71">
        <f t="shared" si="6"/>
        <v>2.0010526315789474</v>
      </c>
      <c r="AV76" s="75">
        <f t="shared" si="7"/>
        <v>6.3799999999999955</v>
      </c>
    </row>
    <row r="77" spans="1:48" ht="13.2" customHeight="1" x14ac:dyDescent="0.25">
      <c r="A77" s="4">
        <v>77</v>
      </c>
      <c r="B77" s="1"/>
      <c r="C77" s="36" t="s">
        <v>89</v>
      </c>
      <c r="D77" s="40">
        <v>0.7</v>
      </c>
      <c r="E77" s="40">
        <v>0.8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9.01</v>
      </c>
      <c r="N77" s="40">
        <v>0</v>
      </c>
      <c r="O77" s="40">
        <v>0</v>
      </c>
      <c r="P77" s="40">
        <v>2.35</v>
      </c>
      <c r="Q77" s="40">
        <v>2.42</v>
      </c>
      <c r="R77" s="40">
        <v>0</v>
      </c>
      <c r="S77" s="40">
        <v>0.59</v>
      </c>
      <c r="T77" s="40">
        <v>1.51</v>
      </c>
      <c r="U77" s="52">
        <v>0</v>
      </c>
      <c r="V77" s="39">
        <v>0.81000000000000227</v>
      </c>
      <c r="W77" s="39">
        <v>5.5999999999999943</v>
      </c>
      <c r="X77" s="51">
        <v>0</v>
      </c>
      <c r="Y77" s="39">
        <v>5.8199999999999932</v>
      </c>
      <c r="Z77" s="39">
        <v>0</v>
      </c>
      <c r="AA77" s="39">
        <v>0</v>
      </c>
      <c r="AB77" s="39">
        <v>0</v>
      </c>
      <c r="AC77" s="39">
        <v>1.0300000000000011</v>
      </c>
      <c r="AD77" s="39"/>
      <c r="AE77" s="66">
        <v>0</v>
      </c>
      <c r="AF77" s="85">
        <v>1.2800000000000011</v>
      </c>
      <c r="AG77" s="39">
        <v>0.71999999999999886</v>
      </c>
      <c r="AH77" s="39">
        <v>0</v>
      </c>
      <c r="AI77" s="40">
        <v>3.5900000000000034</v>
      </c>
      <c r="AJ77" s="40">
        <v>0</v>
      </c>
      <c r="AK77" s="40">
        <v>0.90999999999999659</v>
      </c>
      <c r="AL77" s="39">
        <v>0</v>
      </c>
      <c r="AM77" s="39">
        <v>0</v>
      </c>
      <c r="AN77" s="39">
        <v>7.5180000000000007</v>
      </c>
      <c r="AO77" s="39">
        <v>2.5120000000000005</v>
      </c>
      <c r="AP77" s="39">
        <v>0</v>
      </c>
      <c r="AQ77" s="39">
        <v>1.8300000000000125</v>
      </c>
      <c r="AR77" s="65"/>
      <c r="AS77" s="40">
        <f t="shared" si="4"/>
        <v>0.74568421052631595</v>
      </c>
      <c r="AT77" s="40">
        <f t="shared" si="5"/>
        <v>1.8332631578947369</v>
      </c>
      <c r="AU77" s="71">
        <f t="shared" si="6"/>
        <v>2.5789473684210531</v>
      </c>
      <c r="AV77" s="75">
        <f t="shared" si="7"/>
        <v>9.01</v>
      </c>
    </row>
    <row r="78" spans="1:48" ht="13.2" customHeight="1" x14ac:dyDescent="0.25">
      <c r="A78" s="4">
        <v>78</v>
      </c>
      <c r="B78" s="1"/>
      <c r="C78" s="36" t="s">
        <v>90</v>
      </c>
      <c r="D78" s="40">
        <v>0</v>
      </c>
      <c r="E78" s="40">
        <v>0</v>
      </c>
      <c r="F78" s="40">
        <v>0.5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9.9499999999999993</v>
      </c>
      <c r="N78" s="40">
        <v>0</v>
      </c>
      <c r="O78" s="40">
        <v>0</v>
      </c>
      <c r="P78" s="40">
        <v>0</v>
      </c>
      <c r="Q78" s="40">
        <v>2.97</v>
      </c>
      <c r="R78" s="40">
        <v>0</v>
      </c>
      <c r="S78" s="40">
        <v>4.7699999999999996</v>
      </c>
      <c r="T78" s="40">
        <v>0</v>
      </c>
      <c r="U78" s="52">
        <v>0</v>
      </c>
      <c r="V78" s="39">
        <v>3.7200000000000273</v>
      </c>
      <c r="W78" s="39">
        <v>7.75</v>
      </c>
      <c r="X78" s="51">
        <v>0</v>
      </c>
      <c r="Y78" s="39">
        <v>0</v>
      </c>
      <c r="Z78" s="39">
        <v>0</v>
      </c>
      <c r="AA78" s="39">
        <v>4.089999999999975</v>
      </c>
      <c r="AB78" s="39">
        <v>0</v>
      </c>
      <c r="AC78" s="39">
        <v>4.7600000000000193</v>
      </c>
      <c r="AD78" s="39"/>
      <c r="AE78" s="66">
        <v>0</v>
      </c>
      <c r="AF78" s="85">
        <v>0</v>
      </c>
      <c r="AG78" s="39">
        <v>1.3599999999999852</v>
      </c>
      <c r="AH78" s="39">
        <v>0</v>
      </c>
      <c r="AI78" s="40">
        <v>0</v>
      </c>
      <c r="AJ78" s="40">
        <v>0</v>
      </c>
      <c r="AK78" s="40">
        <v>0</v>
      </c>
      <c r="AL78" s="39">
        <v>0</v>
      </c>
      <c r="AM78" s="39">
        <v>0</v>
      </c>
      <c r="AN78" s="39">
        <v>0</v>
      </c>
      <c r="AO78" s="39">
        <v>4.8000000000000114</v>
      </c>
      <c r="AP78" s="39">
        <v>2.8100000000000023</v>
      </c>
      <c r="AQ78" s="39">
        <v>0</v>
      </c>
      <c r="AR78" s="65"/>
      <c r="AS78" s="40">
        <f t="shared" si="4"/>
        <v>0.37000000000000155</v>
      </c>
      <c r="AT78" s="40">
        <f t="shared" si="5"/>
        <v>2.128947368421052</v>
      </c>
      <c r="AU78" s="71">
        <f t="shared" si="6"/>
        <v>2.4989473684210535</v>
      </c>
      <c r="AV78" s="75">
        <f t="shared" si="7"/>
        <v>9.9499999999999993</v>
      </c>
    </row>
    <row r="79" spans="1:48" ht="13.2" customHeight="1" x14ac:dyDescent="0.25">
      <c r="A79" s="4">
        <v>79</v>
      </c>
      <c r="B79" s="1"/>
      <c r="C79" s="36" t="s">
        <v>91</v>
      </c>
      <c r="D79" s="40">
        <v>0</v>
      </c>
      <c r="E79" s="40">
        <v>0</v>
      </c>
      <c r="F79" s="40">
        <v>5.4</v>
      </c>
      <c r="G79" s="40">
        <v>8.8000000000000007</v>
      </c>
      <c r="H79" s="40">
        <v>1.6</v>
      </c>
      <c r="I79" s="40">
        <v>2.77</v>
      </c>
      <c r="J79" s="40">
        <v>0</v>
      </c>
      <c r="K79" s="40">
        <v>2.0099999999999998</v>
      </c>
      <c r="L79" s="40">
        <v>1.46</v>
      </c>
      <c r="M79" s="40">
        <v>0</v>
      </c>
      <c r="N79" s="40">
        <v>0</v>
      </c>
      <c r="O79" s="40">
        <v>0</v>
      </c>
      <c r="P79" s="40">
        <v>0</v>
      </c>
      <c r="Q79" s="40">
        <v>2.5</v>
      </c>
      <c r="R79" s="40">
        <v>0</v>
      </c>
      <c r="S79" s="40">
        <v>2.87</v>
      </c>
      <c r="T79" s="40">
        <v>0</v>
      </c>
      <c r="U79" s="52">
        <v>0</v>
      </c>
      <c r="V79" s="39">
        <v>0</v>
      </c>
      <c r="W79" s="39">
        <v>4.8099999999999739</v>
      </c>
      <c r="X79" s="51">
        <v>0</v>
      </c>
      <c r="Y79" s="39">
        <v>0</v>
      </c>
      <c r="Z79" s="39">
        <v>4.0300000000000011</v>
      </c>
      <c r="AA79" s="39">
        <v>3.8400000000000034</v>
      </c>
      <c r="AB79" s="39">
        <v>0</v>
      </c>
      <c r="AC79" s="39">
        <v>6.3200000000000216</v>
      </c>
      <c r="AD79" s="39"/>
      <c r="AE79" s="66">
        <v>0</v>
      </c>
      <c r="AF79" s="85">
        <v>0</v>
      </c>
      <c r="AG79" s="39">
        <v>0.89999999999997726</v>
      </c>
      <c r="AH79" s="39">
        <v>0</v>
      </c>
      <c r="AI79" s="40">
        <v>0</v>
      </c>
      <c r="AJ79" s="40">
        <v>0</v>
      </c>
      <c r="AK79" s="40">
        <v>0.59000000000000341</v>
      </c>
      <c r="AL79" s="39">
        <v>0</v>
      </c>
      <c r="AM79" s="39">
        <v>0</v>
      </c>
      <c r="AN79" s="39">
        <v>0.91300000000001091</v>
      </c>
      <c r="AO79" s="39">
        <v>2.4470000000000027</v>
      </c>
      <c r="AP79" s="39">
        <v>0.78000000000000114</v>
      </c>
      <c r="AQ79" s="39">
        <v>1.5699999999999932</v>
      </c>
      <c r="AR79" s="65"/>
      <c r="AS79" s="40">
        <f t="shared" si="4"/>
        <v>0.74647368421052707</v>
      </c>
      <c r="AT79" s="40">
        <f t="shared" si="5"/>
        <v>2.0751052631578935</v>
      </c>
      <c r="AU79" s="71">
        <f t="shared" si="6"/>
        <v>2.8215789473684207</v>
      </c>
      <c r="AV79" s="75">
        <f t="shared" si="7"/>
        <v>8.8000000000000007</v>
      </c>
    </row>
    <row r="80" spans="1:48" ht="13.2" customHeight="1" x14ac:dyDescent="0.25">
      <c r="A80" s="4">
        <v>80</v>
      </c>
      <c r="B80" s="1"/>
      <c r="C80" s="36" t="s">
        <v>62</v>
      </c>
      <c r="D80" s="40">
        <v>0</v>
      </c>
      <c r="E80" s="40">
        <v>0</v>
      </c>
      <c r="F80" s="40">
        <v>2.2000000000000002</v>
      </c>
      <c r="G80" s="40">
        <v>3.5</v>
      </c>
      <c r="H80" s="40">
        <v>1.8</v>
      </c>
      <c r="I80" s="40">
        <v>5.0999999999999996</v>
      </c>
      <c r="J80" s="40">
        <v>0.37</v>
      </c>
      <c r="K80" s="40">
        <v>0</v>
      </c>
      <c r="L80" s="40">
        <v>0</v>
      </c>
      <c r="M80" s="40">
        <v>2.29</v>
      </c>
      <c r="N80" s="40">
        <v>0</v>
      </c>
      <c r="O80" s="40">
        <v>0</v>
      </c>
      <c r="P80" s="40">
        <v>0</v>
      </c>
      <c r="Q80" s="40">
        <v>1.47</v>
      </c>
      <c r="R80" s="40">
        <v>1.64</v>
      </c>
      <c r="S80" s="40">
        <v>0</v>
      </c>
      <c r="T80" s="40">
        <v>0</v>
      </c>
      <c r="U80" s="52">
        <v>0</v>
      </c>
      <c r="V80" s="39">
        <v>0</v>
      </c>
      <c r="W80" s="39">
        <v>3.539999999999992</v>
      </c>
      <c r="X80" s="51">
        <v>0</v>
      </c>
      <c r="Y80" s="39">
        <v>1.9200000000000159</v>
      </c>
      <c r="Z80" s="39">
        <v>0</v>
      </c>
      <c r="AA80" s="39">
        <v>2.4300000000000068</v>
      </c>
      <c r="AB80" s="39">
        <v>3.15</v>
      </c>
      <c r="AC80" s="39">
        <v>6.4000000000000057</v>
      </c>
      <c r="AD80" s="39"/>
      <c r="AE80" s="66">
        <v>7.26</v>
      </c>
      <c r="AF80" s="85">
        <v>0</v>
      </c>
      <c r="AG80" s="39">
        <v>1.0400000000000205</v>
      </c>
      <c r="AH80" s="39">
        <v>0</v>
      </c>
      <c r="AI80" s="40">
        <v>0</v>
      </c>
      <c r="AJ80" s="40">
        <v>1.4899999999999807</v>
      </c>
      <c r="AK80" s="40">
        <v>2.3600000000000136</v>
      </c>
      <c r="AL80" s="39">
        <v>0</v>
      </c>
      <c r="AM80" s="39">
        <v>0</v>
      </c>
      <c r="AN80" s="39">
        <v>1.0169999999999959</v>
      </c>
      <c r="AO80" s="39">
        <v>0</v>
      </c>
      <c r="AP80" s="39">
        <v>0</v>
      </c>
      <c r="AQ80" s="39">
        <v>2.6430000000000007</v>
      </c>
      <c r="AR80" s="65"/>
      <c r="AS80" s="40">
        <f t="shared" si="4"/>
        <v>0.61405263157894618</v>
      </c>
      <c r="AT80" s="40">
        <f t="shared" si="5"/>
        <v>1.7206842105263187</v>
      </c>
      <c r="AU80" s="71">
        <f t="shared" si="6"/>
        <v>2.334736842105265</v>
      </c>
      <c r="AV80" s="75">
        <f t="shared" si="7"/>
        <v>6.4000000000000057</v>
      </c>
    </row>
    <row r="81" spans="1:48" ht="13.2" customHeight="1" x14ac:dyDescent="0.25">
      <c r="A81" s="4">
        <v>81</v>
      </c>
      <c r="B81" s="1"/>
      <c r="C81" s="36" t="s">
        <v>63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6.62</v>
      </c>
      <c r="J81" s="40">
        <v>4.4000000000000004</v>
      </c>
      <c r="K81" s="40">
        <v>1.71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0.68</v>
      </c>
      <c r="T81" s="40">
        <v>0</v>
      </c>
      <c r="U81" s="52">
        <v>0</v>
      </c>
      <c r="V81" s="39">
        <v>1.2199999999999989</v>
      </c>
      <c r="W81" s="39">
        <v>2.4299999999999926</v>
      </c>
      <c r="X81" s="51">
        <v>0</v>
      </c>
      <c r="Y81" s="39">
        <v>1.4000000000000057</v>
      </c>
      <c r="Z81" s="39">
        <v>0</v>
      </c>
      <c r="AA81" s="39">
        <v>4.0500000000000114</v>
      </c>
      <c r="AB81" s="39">
        <v>0.92</v>
      </c>
      <c r="AC81" s="39">
        <v>4.25</v>
      </c>
      <c r="AD81" s="39"/>
      <c r="AE81" s="66">
        <v>6.93</v>
      </c>
      <c r="AF81" s="85">
        <v>0</v>
      </c>
      <c r="AG81" s="39">
        <v>1.6099999999999852</v>
      </c>
      <c r="AH81" s="39">
        <v>0</v>
      </c>
      <c r="AI81" s="40">
        <v>0</v>
      </c>
      <c r="AJ81" s="40">
        <v>0</v>
      </c>
      <c r="AK81" s="40">
        <v>0</v>
      </c>
      <c r="AL81" s="39">
        <v>0</v>
      </c>
      <c r="AM81" s="39">
        <v>0</v>
      </c>
      <c r="AN81" s="39">
        <v>0.48699999999999477</v>
      </c>
      <c r="AO81" s="39">
        <v>0</v>
      </c>
      <c r="AP81" s="39">
        <v>0</v>
      </c>
      <c r="AQ81" s="39">
        <v>0</v>
      </c>
      <c r="AR81" s="65"/>
      <c r="AS81" s="40">
        <f t="shared" si="4"/>
        <v>0.36984210526315758</v>
      </c>
      <c r="AT81" s="40">
        <f t="shared" si="5"/>
        <v>1.1973684210526312</v>
      </c>
      <c r="AU81" s="71">
        <f t="shared" si="6"/>
        <v>1.5672105263157887</v>
      </c>
      <c r="AV81" s="75">
        <f t="shared" si="7"/>
        <v>6.62</v>
      </c>
    </row>
    <row r="82" spans="1:48" ht="13.2" customHeight="1" x14ac:dyDescent="0.25">
      <c r="A82" s="4">
        <v>82</v>
      </c>
      <c r="B82" s="1"/>
      <c r="C82" s="36" t="s">
        <v>92</v>
      </c>
      <c r="D82" s="40">
        <v>0.4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4.74</v>
      </c>
      <c r="K82" s="40">
        <v>4.21</v>
      </c>
      <c r="L82" s="40">
        <v>4.1399999999999997</v>
      </c>
      <c r="M82" s="40">
        <v>1.84</v>
      </c>
      <c r="N82" s="40">
        <v>0.67</v>
      </c>
      <c r="O82" s="40">
        <v>0</v>
      </c>
      <c r="P82" s="40">
        <v>0</v>
      </c>
      <c r="Q82" s="40">
        <v>0</v>
      </c>
      <c r="R82" s="40">
        <v>0</v>
      </c>
      <c r="S82" s="40">
        <v>0.72</v>
      </c>
      <c r="T82" s="40">
        <v>0</v>
      </c>
      <c r="U82" s="52">
        <v>0</v>
      </c>
      <c r="V82" s="39">
        <v>0</v>
      </c>
      <c r="W82" s="39">
        <v>1.1900000000000261</v>
      </c>
      <c r="X82" s="51">
        <v>0</v>
      </c>
      <c r="Y82" s="39">
        <v>0.9299999999999784</v>
      </c>
      <c r="Z82" s="39">
        <v>1.1599999999999966</v>
      </c>
      <c r="AA82" s="39">
        <v>0</v>
      </c>
      <c r="AB82" s="39">
        <v>0.88</v>
      </c>
      <c r="AC82" s="39">
        <v>1.1299999999999955</v>
      </c>
      <c r="AD82" s="39"/>
      <c r="AE82" s="66">
        <v>6.29</v>
      </c>
      <c r="AF82" s="85">
        <v>4.0300000000000011</v>
      </c>
      <c r="AG82" s="39">
        <v>5.2700000000000102</v>
      </c>
      <c r="AH82" s="39">
        <v>0</v>
      </c>
      <c r="AI82" s="40">
        <v>0</v>
      </c>
      <c r="AJ82" s="40">
        <v>0</v>
      </c>
      <c r="AK82" s="40">
        <v>1.4099999999999966</v>
      </c>
      <c r="AL82" s="39">
        <v>0</v>
      </c>
      <c r="AM82" s="39">
        <v>1.1899999999999977</v>
      </c>
      <c r="AN82" s="39">
        <v>0</v>
      </c>
      <c r="AO82" s="39">
        <v>3.2399999999999807</v>
      </c>
      <c r="AP82" s="39">
        <v>0</v>
      </c>
      <c r="AQ82" s="39">
        <v>0</v>
      </c>
      <c r="AR82" s="65"/>
      <c r="AS82" s="40">
        <f t="shared" si="4"/>
        <v>0.84315789473684211</v>
      </c>
      <c r="AT82" s="40">
        <f t="shared" si="5"/>
        <v>1.112105263157894</v>
      </c>
      <c r="AU82" s="71">
        <f t="shared" si="6"/>
        <v>1.9552631578947361</v>
      </c>
      <c r="AV82" s="75">
        <f t="shared" si="7"/>
        <v>5.2700000000000102</v>
      </c>
    </row>
    <row r="83" spans="1:48" ht="13.2" customHeight="1" x14ac:dyDescent="0.25">
      <c r="A83" s="4">
        <v>83</v>
      </c>
      <c r="B83" s="1"/>
      <c r="C83" s="36" t="s">
        <v>93</v>
      </c>
      <c r="D83" s="40">
        <v>0.9</v>
      </c>
      <c r="E83" s="40">
        <v>0.8</v>
      </c>
      <c r="F83" s="40">
        <v>0.2</v>
      </c>
      <c r="G83" s="40">
        <v>0.4</v>
      </c>
      <c r="H83" s="40">
        <v>0</v>
      </c>
      <c r="I83" s="40">
        <v>0.28000000000000003</v>
      </c>
      <c r="J83" s="40">
        <v>2.46</v>
      </c>
      <c r="K83" s="40">
        <v>0</v>
      </c>
      <c r="L83" s="40">
        <v>10.92</v>
      </c>
      <c r="M83" s="40">
        <v>4.87</v>
      </c>
      <c r="N83" s="40">
        <v>0</v>
      </c>
      <c r="O83" s="40">
        <v>0</v>
      </c>
      <c r="P83" s="40">
        <v>0</v>
      </c>
      <c r="Q83" s="40">
        <v>0</v>
      </c>
      <c r="R83" s="40">
        <v>1.39</v>
      </c>
      <c r="S83" s="40">
        <v>0</v>
      </c>
      <c r="T83" s="40">
        <v>0</v>
      </c>
      <c r="U83" s="52">
        <v>0</v>
      </c>
      <c r="V83" s="39">
        <v>0</v>
      </c>
      <c r="W83" s="39">
        <v>2.710000000000008</v>
      </c>
      <c r="X83" s="51">
        <v>1.4399999999999977</v>
      </c>
      <c r="Y83" s="39">
        <v>7.9399999999999977</v>
      </c>
      <c r="Z83" s="39">
        <v>1.1700000000000017</v>
      </c>
      <c r="AA83" s="39">
        <v>0</v>
      </c>
      <c r="AB83" s="39">
        <v>0</v>
      </c>
      <c r="AC83" s="39">
        <v>0</v>
      </c>
      <c r="AD83" s="39"/>
      <c r="AE83" s="66">
        <v>0</v>
      </c>
      <c r="AF83" s="83">
        <v>0</v>
      </c>
      <c r="AG83" s="39">
        <v>0</v>
      </c>
      <c r="AH83" s="39">
        <v>0</v>
      </c>
      <c r="AI83" s="40">
        <v>1.7999999999999972</v>
      </c>
      <c r="AJ83" s="40">
        <v>3.1099999999999994</v>
      </c>
      <c r="AK83" s="40">
        <v>0</v>
      </c>
      <c r="AL83" s="39">
        <v>0</v>
      </c>
      <c r="AM83" s="39">
        <v>0</v>
      </c>
      <c r="AN83" s="39">
        <v>1.5669999999999931</v>
      </c>
      <c r="AO83" s="39">
        <v>0</v>
      </c>
      <c r="AP83" s="39">
        <v>0</v>
      </c>
      <c r="AQ83" s="39">
        <v>0</v>
      </c>
      <c r="AR83" s="65"/>
      <c r="AS83" s="40">
        <f t="shared" si="4"/>
        <v>1.2187894736842102</v>
      </c>
      <c r="AT83" s="40">
        <f t="shared" si="5"/>
        <v>0.98947368421052651</v>
      </c>
      <c r="AU83" s="71">
        <f t="shared" si="6"/>
        <v>2.2082631578947369</v>
      </c>
      <c r="AV83" s="75">
        <f t="shared" si="7"/>
        <v>10.92</v>
      </c>
    </row>
    <row r="84" spans="1:48" ht="13.2" customHeight="1" x14ac:dyDescent="0.25">
      <c r="A84" s="4">
        <v>84</v>
      </c>
      <c r="B84" s="1"/>
      <c r="C84" s="36" t="s">
        <v>94</v>
      </c>
      <c r="D84" s="40">
        <v>0</v>
      </c>
      <c r="E84" s="40">
        <v>3.6</v>
      </c>
      <c r="F84" s="40">
        <v>2.2000000000000002</v>
      </c>
      <c r="G84" s="40">
        <v>0</v>
      </c>
      <c r="H84" s="40">
        <v>0</v>
      </c>
      <c r="I84" s="40">
        <v>0</v>
      </c>
      <c r="J84" s="40">
        <v>0.71</v>
      </c>
      <c r="K84" s="40">
        <v>1.33</v>
      </c>
      <c r="L84" s="40">
        <v>2.31</v>
      </c>
      <c r="M84" s="40">
        <v>8.81</v>
      </c>
      <c r="N84" s="40">
        <v>0.91</v>
      </c>
      <c r="O84" s="40">
        <v>0</v>
      </c>
      <c r="P84" s="40">
        <v>0</v>
      </c>
      <c r="Q84" s="40">
        <v>0</v>
      </c>
      <c r="R84" s="40">
        <v>0</v>
      </c>
      <c r="S84" s="40">
        <v>0.62</v>
      </c>
      <c r="T84" s="40">
        <v>0</v>
      </c>
      <c r="U84" s="52">
        <v>0</v>
      </c>
      <c r="V84" s="39">
        <v>0</v>
      </c>
      <c r="W84" s="39">
        <v>0</v>
      </c>
      <c r="X84" s="51">
        <v>0</v>
      </c>
      <c r="Y84" s="39">
        <v>3.3000000000000114</v>
      </c>
      <c r="Z84" s="39">
        <v>1.75</v>
      </c>
      <c r="AA84" s="39">
        <v>0</v>
      </c>
      <c r="AB84" s="39">
        <v>0</v>
      </c>
      <c r="AC84" s="39">
        <v>0</v>
      </c>
      <c r="AD84" s="39"/>
      <c r="AE84" s="66">
        <v>0</v>
      </c>
      <c r="AF84" s="83">
        <v>0</v>
      </c>
      <c r="AG84" s="39">
        <v>4.4199999999999875</v>
      </c>
      <c r="AH84" s="40">
        <v>0</v>
      </c>
      <c r="AI84" s="40">
        <v>2.3100000000000023</v>
      </c>
      <c r="AJ84" s="40">
        <v>7.5</v>
      </c>
      <c r="AK84" s="40">
        <v>4.6999999999999886</v>
      </c>
      <c r="AL84" s="39">
        <v>2.2800000000000011</v>
      </c>
      <c r="AM84" s="39">
        <v>6.2700000000000102</v>
      </c>
      <c r="AN84" s="39">
        <v>0.73300000000000409</v>
      </c>
      <c r="AO84" s="39">
        <v>0</v>
      </c>
      <c r="AP84" s="39">
        <v>0</v>
      </c>
      <c r="AQ84" s="39">
        <v>1.2369999999999948</v>
      </c>
      <c r="AR84" s="65"/>
      <c r="AS84" s="40">
        <f t="shared" si="4"/>
        <v>0.96805263157894783</v>
      </c>
      <c r="AT84" s="40">
        <f t="shared" si="5"/>
        <v>1.9261578947368418</v>
      </c>
      <c r="AU84" s="71">
        <f t="shared" si="6"/>
        <v>2.8942105263157898</v>
      </c>
      <c r="AV84" s="75">
        <f t="shared" si="7"/>
        <v>8.81</v>
      </c>
    </row>
    <row r="85" spans="1:48" ht="13.2" customHeight="1" x14ac:dyDescent="0.25">
      <c r="A85" s="4">
        <v>85</v>
      </c>
      <c r="B85" s="1"/>
      <c r="C85" s="36" t="s">
        <v>95</v>
      </c>
      <c r="D85" s="40">
        <v>0</v>
      </c>
      <c r="E85" s="40">
        <v>0</v>
      </c>
      <c r="F85" s="40">
        <v>2.6</v>
      </c>
      <c r="G85" s="40">
        <v>6.6</v>
      </c>
      <c r="H85" s="40">
        <v>0</v>
      </c>
      <c r="I85" s="40">
        <v>0.47</v>
      </c>
      <c r="J85" s="40">
        <v>0</v>
      </c>
      <c r="K85" s="40">
        <v>0.4</v>
      </c>
      <c r="L85" s="40">
        <v>1.1200000000000001</v>
      </c>
      <c r="M85" s="40">
        <v>4.42</v>
      </c>
      <c r="N85" s="40">
        <v>2.2599999999999998</v>
      </c>
      <c r="O85" s="40">
        <v>9.2100000000000009</v>
      </c>
      <c r="P85" s="40">
        <v>0</v>
      </c>
      <c r="Q85" s="40">
        <v>2.99</v>
      </c>
      <c r="R85" s="40">
        <v>0</v>
      </c>
      <c r="S85" s="40">
        <v>0</v>
      </c>
      <c r="T85" s="40">
        <v>1.34</v>
      </c>
      <c r="U85" s="52">
        <v>0</v>
      </c>
      <c r="V85" s="39">
        <v>0</v>
      </c>
      <c r="W85" s="39">
        <v>2.1499999999999773</v>
      </c>
      <c r="X85" s="51">
        <v>0</v>
      </c>
      <c r="Y85" s="39">
        <v>0</v>
      </c>
      <c r="Z85" s="39">
        <v>0</v>
      </c>
      <c r="AA85" s="39">
        <v>0</v>
      </c>
      <c r="AB85" s="39">
        <v>0</v>
      </c>
      <c r="AC85" s="39">
        <v>0</v>
      </c>
      <c r="AD85" s="39"/>
      <c r="AE85" s="66">
        <v>0</v>
      </c>
      <c r="AF85" s="83">
        <v>0</v>
      </c>
      <c r="AG85" s="39">
        <v>0</v>
      </c>
      <c r="AH85" s="39">
        <v>0</v>
      </c>
      <c r="AI85" s="40">
        <v>0</v>
      </c>
      <c r="AJ85" s="40">
        <v>0</v>
      </c>
      <c r="AK85" s="40">
        <v>2.2300000000000182</v>
      </c>
      <c r="AL85" s="39">
        <v>0</v>
      </c>
      <c r="AM85" s="39">
        <v>5.0900000000000034</v>
      </c>
      <c r="AN85" s="39">
        <v>0</v>
      </c>
      <c r="AO85" s="39">
        <v>2.839999999999975</v>
      </c>
      <c r="AP85" s="39">
        <v>0.65000000000000568</v>
      </c>
      <c r="AQ85" s="39">
        <v>0.30000000000001137</v>
      </c>
      <c r="AR85" s="65"/>
      <c r="AS85" s="40">
        <f t="shared" si="4"/>
        <v>0.41947368421052661</v>
      </c>
      <c r="AT85" s="40">
        <f t="shared" si="5"/>
        <v>1.9315789473684204</v>
      </c>
      <c r="AU85" s="71">
        <f t="shared" si="6"/>
        <v>2.3510526315789471</v>
      </c>
      <c r="AV85" s="75">
        <f t="shared" si="7"/>
        <v>9.2100000000000009</v>
      </c>
    </row>
    <row r="86" spans="1:48" ht="13.2" customHeight="1" x14ac:dyDescent="0.25">
      <c r="A86" s="4">
        <v>86</v>
      </c>
      <c r="B86" s="1"/>
      <c r="C86" s="36" t="s">
        <v>22</v>
      </c>
      <c r="D86" s="40">
        <v>0</v>
      </c>
      <c r="E86" s="40">
        <v>0</v>
      </c>
      <c r="F86" s="40">
        <v>0</v>
      </c>
      <c r="G86" s="40">
        <v>3.4</v>
      </c>
      <c r="H86" s="40">
        <v>0</v>
      </c>
      <c r="I86" s="40">
        <v>2.2599999999999998</v>
      </c>
      <c r="J86" s="40">
        <v>0</v>
      </c>
      <c r="K86" s="40">
        <v>1.24</v>
      </c>
      <c r="L86" s="40">
        <v>0.97</v>
      </c>
      <c r="M86" s="40">
        <v>0</v>
      </c>
      <c r="N86" s="40">
        <v>0</v>
      </c>
      <c r="O86" s="40">
        <v>4.83</v>
      </c>
      <c r="P86" s="40">
        <v>0</v>
      </c>
      <c r="Q86" s="40">
        <v>4.8899999999999997</v>
      </c>
      <c r="R86" s="40">
        <v>3.57</v>
      </c>
      <c r="S86" s="40">
        <v>2.5099999999999998</v>
      </c>
      <c r="T86" s="40">
        <v>0</v>
      </c>
      <c r="U86" s="52">
        <v>0.51</v>
      </c>
      <c r="V86" s="39">
        <v>0.68999999999999773</v>
      </c>
      <c r="W86" s="39">
        <v>0.37999999999999545</v>
      </c>
      <c r="X86" s="51">
        <v>0</v>
      </c>
      <c r="Y86" s="39">
        <v>1.75</v>
      </c>
      <c r="Z86" s="39">
        <v>0</v>
      </c>
      <c r="AA86" s="39">
        <v>0</v>
      </c>
      <c r="AB86" s="39">
        <v>0.43</v>
      </c>
      <c r="AC86" s="39">
        <v>0</v>
      </c>
      <c r="AD86" s="39"/>
      <c r="AE86" s="66">
        <v>0</v>
      </c>
      <c r="AF86" s="83">
        <v>0</v>
      </c>
      <c r="AG86" s="39">
        <v>0</v>
      </c>
      <c r="AH86" s="39">
        <v>0</v>
      </c>
      <c r="AI86" s="40">
        <v>0</v>
      </c>
      <c r="AJ86" s="40">
        <v>0</v>
      </c>
      <c r="AK86" s="40">
        <v>1.5099999999999909</v>
      </c>
      <c r="AL86" s="39">
        <v>0</v>
      </c>
      <c r="AM86" s="39">
        <v>0</v>
      </c>
      <c r="AN86" s="39">
        <v>0</v>
      </c>
      <c r="AO86" s="39">
        <v>4.1899999999999977</v>
      </c>
      <c r="AP86" s="39">
        <v>0</v>
      </c>
      <c r="AQ86" s="39">
        <v>0.96000000000000796</v>
      </c>
      <c r="AR86" s="65"/>
      <c r="AS86" s="40">
        <f t="shared" si="4"/>
        <v>0.29789473684210516</v>
      </c>
      <c r="AT86" s="40">
        <f t="shared" si="5"/>
        <v>1.496315789473684</v>
      </c>
      <c r="AU86" s="71">
        <f t="shared" si="6"/>
        <v>1.7942105263157893</v>
      </c>
      <c r="AV86" s="75">
        <f t="shared" si="7"/>
        <v>4.8899999999999997</v>
      </c>
    </row>
    <row r="87" spans="1:48" ht="13.2" customHeight="1" x14ac:dyDescent="0.25">
      <c r="A87" s="4">
        <v>87</v>
      </c>
      <c r="B87" s="1"/>
      <c r="C87" s="36" t="s">
        <v>23</v>
      </c>
      <c r="D87" s="40">
        <v>0</v>
      </c>
      <c r="E87" s="40">
        <v>0</v>
      </c>
      <c r="F87" s="40">
        <v>0.5</v>
      </c>
      <c r="G87" s="40">
        <v>6.2</v>
      </c>
      <c r="H87" s="40">
        <v>0</v>
      </c>
      <c r="I87" s="40">
        <v>2.6</v>
      </c>
      <c r="J87" s="40">
        <v>0</v>
      </c>
      <c r="K87" s="40">
        <v>0.95</v>
      </c>
      <c r="L87" s="40">
        <v>1.69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7.23</v>
      </c>
      <c r="S87" s="40">
        <v>3.36</v>
      </c>
      <c r="T87" s="40">
        <v>0</v>
      </c>
      <c r="U87" s="52">
        <v>2.2999999999999998</v>
      </c>
      <c r="V87" s="39">
        <v>0</v>
      </c>
      <c r="W87" s="39">
        <v>2</v>
      </c>
      <c r="X87" s="51">
        <v>0</v>
      </c>
      <c r="Y87" s="39">
        <v>2.1500000000000057</v>
      </c>
      <c r="Z87" s="39">
        <v>0</v>
      </c>
      <c r="AA87" s="39">
        <v>0</v>
      </c>
      <c r="AB87" s="39">
        <v>0</v>
      </c>
      <c r="AC87" s="39">
        <v>0</v>
      </c>
      <c r="AD87" s="39"/>
      <c r="AE87" s="66">
        <v>0</v>
      </c>
      <c r="AF87" s="83">
        <v>0</v>
      </c>
      <c r="AG87" s="39">
        <v>0</v>
      </c>
      <c r="AH87" s="39">
        <v>0.55000000000001137</v>
      </c>
      <c r="AI87" s="40">
        <v>0</v>
      </c>
      <c r="AJ87" s="40">
        <v>0</v>
      </c>
      <c r="AK87" s="40">
        <v>0</v>
      </c>
      <c r="AL87" s="39">
        <v>0</v>
      </c>
      <c r="AM87" s="39">
        <v>0</v>
      </c>
      <c r="AN87" s="39">
        <v>0</v>
      </c>
      <c r="AO87" s="39">
        <v>2.0099999999999909</v>
      </c>
      <c r="AP87" s="39">
        <v>0</v>
      </c>
      <c r="AQ87" s="39">
        <v>0</v>
      </c>
      <c r="AR87" s="65"/>
      <c r="AS87" s="40">
        <f t="shared" si="4"/>
        <v>0.52473684210526372</v>
      </c>
      <c r="AT87" s="40">
        <f t="shared" si="5"/>
        <v>1.1352631578947368</v>
      </c>
      <c r="AU87" s="71">
        <f t="shared" si="6"/>
        <v>1.6600000000000006</v>
      </c>
      <c r="AV87" s="75">
        <f t="shared" si="7"/>
        <v>7.23</v>
      </c>
    </row>
    <row r="88" spans="1:48" ht="13.2" customHeight="1" x14ac:dyDescent="0.25">
      <c r="A88" s="4">
        <v>88</v>
      </c>
      <c r="B88" s="1"/>
      <c r="C88" s="36" t="s">
        <v>24</v>
      </c>
      <c r="D88" s="40">
        <v>0</v>
      </c>
      <c r="E88" s="40">
        <v>1.2</v>
      </c>
      <c r="F88" s="40">
        <v>1.2</v>
      </c>
      <c r="G88" s="40">
        <v>1.3</v>
      </c>
      <c r="H88" s="40">
        <v>3.3</v>
      </c>
      <c r="I88" s="40">
        <v>3.06</v>
      </c>
      <c r="J88" s="40">
        <v>0.94</v>
      </c>
      <c r="K88" s="40">
        <v>2.09</v>
      </c>
      <c r="L88" s="40">
        <v>0.66</v>
      </c>
      <c r="M88" s="40">
        <v>2.2799999999999998</v>
      </c>
      <c r="N88" s="40">
        <v>0</v>
      </c>
      <c r="O88" s="40">
        <v>0</v>
      </c>
      <c r="P88" s="40">
        <v>1.51</v>
      </c>
      <c r="Q88" s="40">
        <v>0</v>
      </c>
      <c r="R88" s="40">
        <v>0</v>
      </c>
      <c r="S88" s="40">
        <v>0</v>
      </c>
      <c r="T88" s="40">
        <v>0</v>
      </c>
      <c r="U88" s="52">
        <v>0</v>
      </c>
      <c r="V88" s="39">
        <v>1.5400000000000063</v>
      </c>
      <c r="W88" s="39">
        <v>5.4699999999999989</v>
      </c>
      <c r="X88" s="51">
        <v>0</v>
      </c>
      <c r="Y88" s="39">
        <v>2.5</v>
      </c>
      <c r="Z88" s="39">
        <v>0</v>
      </c>
      <c r="AA88" s="39">
        <v>0.90999999999999659</v>
      </c>
      <c r="AB88" s="39">
        <v>0</v>
      </c>
      <c r="AC88" s="39">
        <v>0</v>
      </c>
      <c r="AD88" s="39"/>
      <c r="AE88" s="66">
        <v>0.89</v>
      </c>
      <c r="AF88" s="83">
        <v>0</v>
      </c>
      <c r="AG88" s="39">
        <v>0.81000000000000227</v>
      </c>
      <c r="AH88" s="39">
        <v>1.1899999999999977</v>
      </c>
      <c r="AI88" s="40">
        <v>0</v>
      </c>
      <c r="AJ88" s="40">
        <v>0</v>
      </c>
      <c r="AK88" s="40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65"/>
      <c r="AS88" s="40">
        <f t="shared" si="4"/>
        <v>0.5442105263157897</v>
      </c>
      <c r="AT88" s="40">
        <f t="shared" si="5"/>
        <v>1.0326315789473683</v>
      </c>
      <c r="AU88" s="71">
        <f t="shared" si="6"/>
        <v>1.576842105263158</v>
      </c>
      <c r="AV88" s="75">
        <f t="shared" si="7"/>
        <v>5.4699999999999989</v>
      </c>
    </row>
    <row r="89" spans="1:48" ht="13.2" customHeight="1" x14ac:dyDescent="0.25">
      <c r="A89" s="4">
        <v>89</v>
      </c>
      <c r="B89" s="1"/>
      <c r="C89" s="36" t="s">
        <v>25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52">
        <v>0</v>
      </c>
      <c r="V89" s="39">
        <v>0</v>
      </c>
      <c r="W89" s="39">
        <v>0</v>
      </c>
      <c r="X89" s="51">
        <v>0</v>
      </c>
      <c r="Y89" s="39">
        <v>0</v>
      </c>
      <c r="Z89" s="39">
        <v>1.2600000000000051</v>
      </c>
      <c r="AA89" s="39">
        <v>1.7999999999999972</v>
      </c>
      <c r="AB89" s="39">
        <v>0</v>
      </c>
      <c r="AC89" s="39">
        <v>0</v>
      </c>
      <c r="AD89" s="39"/>
      <c r="AE89" s="66">
        <v>4.43</v>
      </c>
      <c r="AF89" s="85">
        <v>1.3900000000000006</v>
      </c>
      <c r="AG89" s="39">
        <v>1.2600000000000051</v>
      </c>
      <c r="AH89" s="40">
        <v>0.17000000000000171</v>
      </c>
      <c r="AI89" s="40">
        <v>0</v>
      </c>
      <c r="AJ89" s="40">
        <v>0</v>
      </c>
      <c r="AK89" s="40">
        <v>0</v>
      </c>
      <c r="AL89" s="40">
        <v>0</v>
      </c>
      <c r="AM89" s="39">
        <v>0</v>
      </c>
      <c r="AN89" s="39">
        <v>0.91700000000000159</v>
      </c>
      <c r="AO89" s="39">
        <v>0</v>
      </c>
      <c r="AP89" s="39">
        <v>0</v>
      </c>
      <c r="AQ89" s="39">
        <v>0</v>
      </c>
      <c r="AR89" s="65"/>
      <c r="AS89" s="40">
        <f t="shared" si="4"/>
        <v>0.19668421052631627</v>
      </c>
      <c r="AT89" s="40">
        <f t="shared" si="5"/>
        <v>0.16105263157894747</v>
      </c>
      <c r="AU89" s="71">
        <f t="shared" si="6"/>
        <v>0.35773684210526374</v>
      </c>
      <c r="AV89" s="75">
        <f t="shared" si="7"/>
        <v>1.7999999999999972</v>
      </c>
    </row>
    <row r="90" spans="1:48" ht="13.2" customHeight="1" x14ac:dyDescent="0.25">
      <c r="A90" s="4">
        <v>90</v>
      </c>
      <c r="B90" s="1"/>
      <c r="C90" s="36" t="s">
        <v>26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52"/>
      <c r="V90" s="40"/>
      <c r="W90" s="39"/>
      <c r="X90" s="51"/>
      <c r="Y90" s="39"/>
      <c r="Z90" s="40"/>
      <c r="AA90" s="40"/>
      <c r="AB90" s="40"/>
      <c r="AC90" s="40"/>
      <c r="AD90" s="40"/>
      <c r="AE90" s="67"/>
      <c r="AF90" s="85"/>
      <c r="AG90" s="85"/>
      <c r="AH90" s="85"/>
      <c r="AI90" s="85"/>
      <c r="AJ90" s="85"/>
      <c r="AK90" s="85"/>
      <c r="AL90" s="85"/>
      <c r="AM90" s="39"/>
      <c r="AN90" s="39"/>
      <c r="AO90" s="39"/>
      <c r="AP90" s="39"/>
      <c r="AQ90" s="100"/>
      <c r="AR90" s="65"/>
      <c r="AS90" s="40"/>
      <c r="AT90" s="40"/>
      <c r="AU90" s="71"/>
      <c r="AV90" s="75"/>
    </row>
    <row r="91" spans="1:48" ht="13.2" customHeight="1" x14ac:dyDescent="0.25">
      <c r="A91" s="4">
        <v>91</v>
      </c>
      <c r="B91" s="1"/>
      <c r="C91" s="36" t="s">
        <v>26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39"/>
      <c r="X91" s="51"/>
      <c r="Y91" s="39"/>
      <c r="Z91" s="40"/>
      <c r="AA91" s="40"/>
      <c r="AB91" s="40"/>
      <c r="AC91" s="40"/>
      <c r="AD91" s="40"/>
      <c r="AE91" s="68"/>
      <c r="AF91" s="85"/>
      <c r="AG91" s="85"/>
      <c r="AH91" s="85"/>
      <c r="AI91" s="85"/>
      <c r="AJ91" s="85"/>
      <c r="AK91" s="85"/>
      <c r="AL91" s="85"/>
      <c r="AM91" s="39"/>
      <c r="AN91" s="39"/>
      <c r="AO91" s="39"/>
      <c r="AP91" s="39"/>
      <c r="AQ91" s="39"/>
      <c r="AR91" s="65"/>
      <c r="AS91" s="40"/>
      <c r="AT91" s="40"/>
      <c r="AU91" s="71"/>
      <c r="AV91" s="75"/>
    </row>
    <row r="92" spans="1:48" ht="13.2" customHeight="1" x14ac:dyDescent="0.25">
      <c r="A92" s="4">
        <v>92</v>
      </c>
      <c r="B92" s="1"/>
      <c r="C92" s="36" t="s">
        <v>26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39"/>
      <c r="X92" s="51"/>
      <c r="Y92" s="39"/>
      <c r="Z92" s="40"/>
      <c r="AA92" s="40"/>
      <c r="AB92" s="40"/>
      <c r="AC92" s="40"/>
      <c r="AD92" s="40"/>
      <c r="AE92" s="68"/>
      <c r="AF92" s="85"/>
      <c r="AG92" s="85"/>
      <c r="AH92" s="85"/>
      <c r="AI92" s="85"/>
      <c r="AJ92" s="85"/>
      <c r="AK92" s="85"/>
      <c r="AL92" s="85"/>
      <c r="AM92" s="100"/>
      <c r="AN92" s="100"/>
      <c r="AO92" s="100"/>
      <c r="AP92" s="100"/>
      <c r="AQ92" s="100"/>
      <c r="AR92" s="65"/>
      <c r="AS92" s="40"/>
      <c r="AT92" s="40"/>
      <c r="AU92" s="71"/>
      <c r="AV92" s="75"/>
    </row>
    <row r="93" spans="1:48" ht="13.2" customHeight="1" x14ac:dyDescent="0.25">
      <c r="A93" s="4">
        <v>93</v>
      </c>
      <c r="B93" s="1"/>
      <c r="C93" s="36" t="s">
        <v>26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39"/>
      <c r="X93" s="51"/>
      <c r="Y93" s="39"/>
      <c r="Z93" s="40"/>
      <c r="AA93" s="40"/>
      <c r="AB93" s="40"/>
      <c r="AC93" s="40"/>
      <c r="AD93" s="40"/>
      <c r="AE93" s="68"/>
      <c r="AF93" s="85"/>
      <c r="AG93" s="85"/>
      <c r="AH93" s="85"/>
      <c r="AI93" s="40"/>
      <c r="AJ93" s="40"/>
      <c r="AK93" s="40"/>
      <c r="AL93" s="40"/>
      <c r="AM93" s="100"/>
      <c r="AN93" s="100"/>
      <c r="AO93" s="100"/>
      <c r="AP93" s="100"/>
      <c r="AQ93" s="100"/>
      <c r="AR93" s="65"/>
      <c r="AS93" s="40"/>
      <c r="AT93" s="40"/>
      <c r="AU93" s="71"/>
      <c r="AV93" s="75"/>
    </row>
    <row r="94" spans="1:48" ht="13.2" customHeight="1" x14ac:dyDescent="0.25">
      <c r="A94" s="4">
        <v>94</v>
      </c>
      <c r="B94" s="1"/>
      <c r="C94" s="36" t="s">
        <v>96</v>
      </c>
      <c r="D94" s="40">
        <v>0</v>
      </c>
      <c r="E94" s="40">
        <v>0</v>
      </c>
      <c r="F94" s="40">
        <v>0.8</v>
      </c>
      <c r="G94" s="40">
        <v>3.6</v>
      </c>
      <c r="H94" s="40">
        <v>0.4</v>
      </c>
      <c r="I94" s="40">
        <v>1.17</v>
      </c>
      <c r="J94" s="40">
        <v>2.39</v>
      </c>
      <c r="K94" s="40">
        <v>1.05</v>
      </c>
      <c r="L94" s="40">
        <v>0.21</v>
      </c>
      <c r="M94" s="40">
        <v>4.54</v>
      </c>
      <c r="N94" s="40">
        <v>0</v>
      </c>
      <c r="O94" s="40">
        <v>1.78</v>
      </c>
      <c r="P94" s="40">
        <v>0</v>
      </c>
      <c r="Q94" s="40">
        <v>0.78</v>
      </c>
      <c r="R94" s="40">
        <v>4.6100000000000003</v>
      </c>
      <c r="S94" s="40">
        <v>4.13</v>
      </c>
      <c r="T94" s="40">
        <v>0</v>
      </c>
      <c r="U94" s="52">
        <v>0</v>
      </c>
      <c r="V94" s="39">
        <v>0.72999999999996135</v>
      </c>
      <c r="W94" s="39">
        <v>3.0200000000000387</v>
      </c>
      <c r="X94" s="51">
        <v>0</v>
      </c>
      <c r="Y94" s="39">
        <v>2.089999999999975</v>
      </c>
      <c r="Z94" s="39">
        <v>0</v>
      </c>
      <c r="AA94" s="39">
        <v>0.43999999999999773</v>
      </c>
      <c r="AB94" s="39">
        <v>3.51</v>
      </c>
      <c r="AC94" s="39">
        <v>0.56999999999999318</v>
      </c>
      <c r="AD94" s="39"/>
      <c r="AE94" s="66">
        <v>3.88</v>
      </c>
      <c r="AF94" s="85">
        <v>0.56000000000000227</v>
      </c>
      <c r="AG94" s="39">
        <v>6.6700000000000159</v>
      </c>
      <c r="AH94" s="40">
        <v>0</v>
      </c>
      <c r="AI94" s="40">
        <v>4.9699999999999704</v>
      </c>
      <c r="AJ94" s="40">
        <v>2.7900000000000205</v>
      </c>
      <c r="AK94" s="40">
        <v>1.1800000000000068</v>
      </c>
      <c r="AL94" s="40"/>
      <c r="AM94" s="100"/>
      <c r="AN94" s="100"/>
      <c r="AO94" s="100"/>
      <c r="AP94" s="100"/>
      <c r="AQ94" s="100"/>
      <c r="AR94" s="65"/>
      <c r="AS94" s="40">
        <f>(D94+F94+H94+J94+L94+N94+P94+R94+T94+V94+X94+Z94+AB94+AF94+AH94+AJ94)/16</f>
        <v>0.999999999999999</v>
      </c>
      <c r="AT94" s="40">
        <f>(E94+G94+I94+K94+M94+O94+Q94+S94+U94+W94+Y94+AA94+AC94+AG94+AI94+AK94)/16</f>
        <v>2.2493749999999997</v>
      </c>
      <c r="AU94" s="71">
        <f t="shared" si="6"/>
        <v>3.2493749999999988</v>
      </c>
      <c r="AV94" s="75">
        <f t="shared" si="7"/>
        <v>6.6700000000000159</v>
      </c>
    </row>
    <row r="95" spans="1:48" ht="13.2" customHeight="1" x14ac:dyDescent="0.25">
      <c r="A95" s="4">
        <v>95</v>
      </c>
      <c r="B95" s="1"/>
      <c r="C95" s="36" t="s">
        <v>97</v>
      </c>
      <c r="D95" s="40">
        <v>0</v>
      </c>
      <c r="E95" s="40">
        <v>0</v>
      </c>
      <c r="F95" s="40">
        <v>0</v>
      </c>
      <c r="G95" s="40">
        <v>0.5</v>
      </c>
      <c r="H95" s="40">
        <v>3.8</v>
      </c>
      <c r="I95" s="40">
        <v>4.88</v>
      </c>
      <c r="J95" s="40">
        <v>0.66</v>
      </c>
      <c r="K95" s="40">
        <v>0</v>
      </c>
      <c r="L95" s="40">
        <v>0.62</v>
      </c>
      <c r="M95" s="40">
        <v>0.78</v>
      </c>
      <c r="N95" s="40">
        <v>0.95</v>
      </c>
      <c r="O95" s="40">
        <v>6.43</v>
      </c>
      <c r="P95" s="40">
        <v>0</v>
      </c>
      <c r="Q95" s="40">
        <v>1.83</v>
      </c>
      <c r="R95" s="40">
        <v>0</v>
      </c>
      <c r="S95" s="40">
        <v>6.93</v>
      </c>
      <c r="T95" s="40">
        <v>5.95</v>
      </c>
      <c r="U95" s="52">
        <v>4.37</v>
      </c>
      <c r="V95" s="39">
        <v>4.5799999999999841</v>
      </c>
      <c r="W95" s="39">
        <v>4.7400000000000091</v>
      </c>
      <c r="X95" s="51">
        <v>0.80000000000001137</v>
      </c>
      <c r="Y95" s="39">
        <v>3.589999999999975</v>
      </c>
      <c r="Z95" s="39">
        <v>0.62000000000000455</v>
      </c>
      <c r="AA95" s="39">
        <v>1.1200000000000045</v>
      </c>
      <c r="AB95" s="39">
        <v>0</v>
      </c>
      <c r="AC95" s="39">
        <v>5.7799999999999727</v>
      </c>
      <c r="AD95" s="39"/>
      <c r="AE95" s="66">
        <v>6.03</v>
      </c>
      <c r="AF95" s="85">
        <v>0</v>
      </c>
      <c r="AG95" s="39">
        <v>6.3000000000000114</v>
      </c>
      <c r="AH95" s="40">
        <v>0</v>
      </c>
      <c r="AI95" s="40">
        <v>3.7999999999999545</v>
      </c>
      <c r="AJ95" s="40">
        <v>8.3700000000000045</v>
      </c>
      <c r="AK95" s="40">
        <v>7.6400000000000432</v>
      </c>
      <c r="AL95" s="40">
        <v>0</v>
      </c>
      <c r="AM95" s="39">
        <v>3.3999999999999773</v>
      </c>
      <c r="AN95" s="39">
        <v>0</v>
      </c>
      <c r="AO95" s="39">
        <v>6.339999999999975</v>
      </c>
      <c r="AP95" s="39">
        <v>0</v>
      </c>
      <c r="AQ95" s="39">
        <v>2.3900000000000432</v>
      </c>
      <c r="AR95" s="65"/>
      <c r="AS95" s="40">
        <f>(D95+F95+H95+J95+L95+N95+P95+R95+T95+V95+X95+Z95+AB95+AF95+AH95+AJ95+AL95+AN95+AP95)/19</f>
        <v>1.3868421052631581</v>
      </c>
      <c r="AT95" s="40">
        <f>(E95+G95+I95+K95+M95+O95+Q95+S95+U95+W95+Y95+AA95+AC95+AG95+AI95+AK95+AM95+AO95+AQ95)/19</f>
        <v>3.7273684210526299</v>
      </c>
      <c r="AU95" s="71">
        <f t="shared" si="6"/>
        <v>5.1142105263157882</v>
      </c>
      <c r="AV95" s="75">
        <f t="shared" si="7"/>
        <v>8.3700000000000045</v>
      </c>
    </row>
    <row r="96" spans="1:48" ht="13.2" customHeight="1" x14ac:dyDescent="0.25">
      <c r="A96" s="4">
        <v>96</v>
      </c>
      <c r="B96" s="1"/>
      <c r="C96" s="36" t="s">
        <v>98</v>
      </c>
      <c r="D96" s="40">
        <v>0.7</v>
      </c>
      <c r="E96" s="40">
        <v>3.1</v>
      </c>
      <c r="F96" s="40">
        <v>1.1000000000000001</v>
      </c>
      <c r="G96" s="40">
        <v>0</v>
      </c>
      <c r="H96" s="40">
        <v>0</v>
      </c>
      <c r="I96" s="40">
        <v>7</v>
      </c>
      <c r="J96" s="40">
        <v>1.54</v>
      </c>
      <c r="K96" s="40">
        <v>1.59</v>
      </c>
      <c r="L96" s="40">
        <v>0</v>
      </c>
      <c r="M96" s="40">
        <v>0.99</v>
      </c>
      <c r="N96" s="40">
        <v>0.68</v>
      </c>
      <c r="O96" s="40">
        <v>6.96</v>
      </c>
      <c r="P96" s="40">
        <v>1.26</v>
      </c>
      <c r="Q96" s="40">
        <v>4.5199999999999996</v>
      </c>
      <c r="R96" s="40">
        <v>0.87</v>
      </c>
      <c r="S96" s="40">
        <v>1.73</v>
      </c>
      <c r="T96" s="40">
        <v>2.11</v>
      </c>
      <c r="U96" s="52">
        <v>6.84</v>
      </c>
      <c r="V96" s="39">
        <v>1.25</v>
      </c>
      <c r="W96" s="39">
        <v>4.0800000000000409</v>
      </c>
      <c r="X96" s="51">
        <v>1.3799999999999955</v>
      </c>
      <c r="Y96" s="39">
        <v>5.2699999999999818</v>
      </c>
      <c r="Z96" s="39">
        <v>0</v>
      </c>
      <c r="AA96" s="39">
        <v>0.39999999999997726</v>
      </c>
      <c r="AB96" s="39">
        <v>0</v>
      </c>
      <c r="AC96" s="39">
        <v>4.0900000000000318</v>
      </c>
      <c r="AD96" s="39"/>
      <c r="AE96" s="66">
        <v>10.18</v>
      </c>
      <c r="AF96" s="85">
        <v>0</v>
      </c>
      <c r="AG96" s="39">
        <v>6.3100000000000023</v>
      </c>
      <c r="AH96" s="40">
        <v>0</v>
      </c>
      <c r="AI96" s="40">
        <v>4.6200000000000045</v>
      </c>
      <c r="AJ96" s="40">
        <v>3.0799999999999841</v>
      </c>
      <c r="AK96" s="40">
        <v>3.1399999999999864</v>
      </c>
      <c r="AL96" s="40">
        <v>0</v>
      </c>
      <c r="AM96" s="39">
        <v>4.6899999999999977</v>
      </c>
      <c r="AN96" s="39">
        <v>1.4119999999999777</v>
      </c>
      <c r="AO96" s="39">
        <v>12.898000000000025</v>
      </c>
      <c r="AP96" s="39">
        <v>0</v>
      </c>
      <c r="AQ96" s="39">
        <v>2.160000000000025</v>
      </c>
      <c r="AR96" s="65"/>
      <c r="AS96" s="40">
        <f t="shared" ref="AS96:AS122" si="8">(D96+F96+H96+J96+L96+N96+P96+R96+T96+V96+X96+Z96+AB96+AF96+AH96+AJ96+AL96+AN96+AP96)/19</f>
        <v>0.80957894736841884</v>
      </c>
      <c r="AT96" s="40">
        <f t="shared" ref="AT96:AT122" si="9">(E96+G96+I96+K96+M96+O96+Q96+S96+U96+W96+Y96+AA96+AC96+AG96+AI96+AK96+AM96+AO96+AQ96)/19</f>
        <v>4.2309473684210568</v>
      </c>
      <c r="AU96" s="71">
        <f t="shared" si="6"/>
        <v>5.0405263157894753</v>
      </c>
      <c r="AV96" s="75">
        <f t="shared" si="7"/>
        <v>12.898000000000025</v>
      </c>
    </row>
    <row r="97" spans="1:48" ht="13.2" customHeight="1" x14ac:dyDescent="0.25">
      <c r="A97" s="4">
        <v>97</v>
      </c>
      <c r="B97" s="1"/>
      <c r="C97" s="36" t="s">
        <v>27</v>
      </c>
      <c r="D97" s="40">
        <v>2.7</v>
      </c>
      <c r="E97" s="40">
        <v>5.5</v>
      </c>
      <c r="F97" s="40">
        <v>0.4</v>
      </c>
      <c r="G97" s="40">
        <v>3.2</v>
      </c>
      <c r="H97" s="40">
        <v>0</v>
      </c>
      <c r="I97" s="40">
        <v>10.54</v>
      </c>
      <c r="J97" s="40">
        <v>9</v>
      </c>
      <c r="K97" s="40">
        <v>6.73</v>
      </c>
      <c r="L97" s="40">
        <v>0.59</v>
      </c>
      <c r="M97" s="40">
        <v>0</v>
      </c>
      <c r="N97" s="40">
        <v>0</v>
      </c>
      <c r="O97" s="40">
        <v>2.08</v>
      </c>
      <c r="P97" s="40">
        <v>2.72</v>
      </c>
      <c r="Q97" s="40">
        <v>9.41</v>
      </c>
      <c r="R97" s="40">
        <v>2.04</v>
      </c>
      <c r="S97" s="40">
        <v>0.76</v>
      </c>
      <c r="T97" s="40">
        <v>0</v>
      </c>
      <c r="U97" s="52">
        <v>0.62</v>
      </c>
      <c r="V97" s="39">
        <v>1.6800000000000068</v>
      </c>
      <c r="W97" s="39">
        <v>1.8899999999999864</v>
      </c>
      <c r="X97" s="51">
        <v>0</v>
      </c>
      <c r="Y97" s="39">
        <v>0.99000000000000909</v>
      </c>
      <c r="Z97" s="39">
        <v>0</v>
      </c>
      <c r="AA97" s="39">
        <v>2.6699999999999875</v>
      </c>
      <c r="AB97" s="39">
        <v>0</v>
      </c>
      <c r="AC97" s="39">
        <v>0</v>
      </c>
      <c r="AD97" s="39"/>
      <c r="AE97" s="39">
        <v>5.82</v>
      </c>
      <c r="AF97" s="85">
        <v>2.7400000000000091</v>
      </c>
      <c r="AG97" s="39">
        <v>6.8400000000000318</v>
      </c>
      <c r="AH97" s="40">
        <v>1.5499999999999545</v>
      </c>
      <c r="AI97" s="40">
        <v>4.8300000000000409</v>
      </c>
      <c r="AJ97" s="40">
        <v>4.1099999999999568</v>
      </c>
      <c r="AK97" s="40">
        <v>1.7800000000000296</v>
      </c>
      <c r="AL97" s="40">
        <v>0</v>
      </c>
      <c r="AM97" s="39">
        <v>2.5699999999999932</v>
      </c>
      <c r="AN97" s="39">
        <v>2.5709999999999695</v>
      </c>
      <c r="AO97" s="39">
        <v>12.469000000000051</v>
      </c>
      <c r="AP97" s="39">
        <v>2.8799999999999955</v>
      </c>
      <c r="AQ97" s="39">
        <v>2.6200000000000045</v>
      </c>
      <c r="AR97" s="65"/>
      <c r="AS97" s="40">
        <f t="shared" si="8"/>
        <v>1.7358421052631523</v>
      </c>
      <c r="AT97" s="40">
        <f t="shared" si="9"/>
        <v>3.9736315789473751</v>
      </c>
      <c r="AU97" s="71">
        <f t="shared" si="6"/>
        <v>5.7094736842105274</v>
      </c>
      <c r="AV97" s="75">
        <f t="shared" si="7"/>
        <v>12.469000000000051</v>
      </c>
    </row>
    <row r="98" spans="1:48" ht="13.2" customHeight="1" x14ac:dyDescent="0.25">
      <c r="A98" s="4">
        <v>98</v>
      </c>
      <c r="B98" s="1"/>
      <c r="C98" s="36" t="s">
        <v>99</v>
      </c>
      <c r="D98" s="40">
        <v>0</v>
      </c>
      <c r="E98" s="40">
        <v>0.6</v>
      </c>
      <c r="F98" s="40">
        <v>2.5</v>
      </c>
      <c r="G98" s="40">
        <v>9.3000000000000007</v>
      </c>
      <c r="H98" s="40">
        <v>0</v>
      </c>
      <c r="I98" s="40">
        <v>4.09</v>
      </c>
      <c r="J98" s="40">
        <v>0.68</v>
      </c>
      <c r="K98" s="40">
        <v>10.4</v>
      </c>
      <c r="L98" s="40">
        <v>2.62</v>
      </c>
      <c r="M98" s="40">
        <v>0.65</v>
      </c>
      <c r="N98" s="40">
        <v>0</v>
      </c>
      <c r="O98" s="40">
        <v>0</v>
      </c>
      <c r="P98" s="40">
        <v>0</v>
      </c>
      <c r="Q98" s="40">
        <v>1.21</v>
      </c>
      <c r="R98" s="40">
        <v>1.31</v>
      </c>
      <c r="S98" s="40">
        <v>0</v>
      </c>
      <c r="T98" s="40">
        <v>0</v>
      </c>
      <c r="U98" s="52">
        <v>0</v>
      </c>
      <c r="V98" s="39">
        <v>1.4699999999999989</v>
      </c>
      <c r="W98" s="39">
        <v>1.539999999999992</v>
      </c>
      <c r="X98" s="51">
        <v>0</v>
      </c>
      <c r="Y98" s="39">
        <v>3.0900000000000034</v>
      </c>
      <c r="Z98" s="39">
        <v>0</v>
      </c>
      <c r="AA98" s="39">
        <v>2.5499999999999829</v>
      </c>
      <c r="AB98" s="39">
        <v>0.77</v>
      </c>
      <c r="AC98" s="39">
        <v>9.3100000000000023</v>
      </c>
      <c r="AD98" s="39"/>
      <c r="AE98" s="66">
        <v>5.1100000000000003</v>
      </c>
      <c r="AF98" s="85">
        <v>0</v>
      </c>
      <c r="AG98" s="39">
        <v>3.8199999999999932</v>
      </c>
      <c r="AH98" s="40">
        <v>0</v>
      </c>
      <c r="AI98" s="40">
        <v>0</v>
      </c>
      <c r="AJ98" s="40">
        <v>5.5</v>
      </c>
      <c r="AK98" s="40">
        <v>1.4700000000000273</v>
      </c>
      <c r="AL98" s="40">
        <v>2.6399999999999864</v>
      </c>
      <c r="AM98" s="39">
        <v>1.9599999999999795</v>
      </c>
      <c r="AN98" s="39">
        <v>0</v>
      </c>
      <c r="AO98" s="39">
        <v>3.9200000000000159</v>
      </c>
      <c r="AP98" s="39">
        <v>2.5300000000000296</v>
      </c>
      <c r="AQ98" s="39">
        <v>6.0699999999999932</v>
      </c>
      <c r="AR98" s="65"/>
      <c r="AS98" s="40">
        <f t="shared" si="8"/>
        <v>1.0536842105263167</v>
      </c>
      <c r="AT98" s="40">
        <f t="shared" si="9"/>
        <v>3.1568421052631574</v>
      </c>
      <c r="AU98" s="71">
        <f t="shared" si="6"/>
        <v>4.2105263157894743</v>
      </c>
      <c r="AV98" s="75">
        <f t="shared" si="7"/>
        <v>10.4</v>
      </c>
    </row>
    <row r="99" spans="1:48" ht="13.2" customHeight="1" x14ac:dyDescent="0.25">
      <c r="A99" s="4">
        <v>99</v>
      </c>
      <c r="B99" s="1"/>
      <c r="C99" s="36" t="s">
        <v>100</v>
      </c>
      <c r="D99" s="40">
        <v>0.9</v>
      </c>
      <c r="E99" s="40">
        <v>1.4</v>
      </c>
      <c r="F99" s="40">
        <v>0.2</v>
      </c>
      <c r="G99" s="40">
        <v>0.7</v>
      </c>
      <c r="H99" s="40">
        <v>2.6</v>
      </c>
      <c r="I99" s="40">
        <v>0</v>
      </c>
      <c r="J99" s="40">
        <v>4.28</v>
      </c>
      <c r="K99" s="40">
        <v>2.23</v>
      </c>
      <c r="L99" s="40">
        <v>18.84</v>
      </c>
      <c r="M99" s="40">
        <v>6.21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1.44</v>
      </c>
      <c r="T99" s="40">
        <v>0</v>
      </c>
      <c r="U99" s="52">
        <v>0</v>
      </c>
      <c r="V99" s="39">
        <v>0</v>
      </c>
      <c r="W99" s="39">
        <v>0</v>
      </c>
      <c r="X99" s="51">
        <v>0</v>
      </c>
      <c r="Y99" s="39">
        <v>2.4200000000000159</v>
      </c>
      <c r="Z99" s="39">
        <v>0</v>
      </c>
      <c r="AA99" s="39">
        <v>0</v>
      </c>
      <c r="AB99" s="39">
        <v>0</v>
      </c>
      <c r="AC99" s="39">
        <v>0.80000000000001137</v>
      </c>
      <c r="AD99" s="39"/>
      <c r="AE99" s="66">
        <v>6.5</v>
      </c>
      <c r="AF99" s="85">
        <v>0</v>
      </c>
      <c r="AG99" s="39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39">
        <v>0</v>
      </c>
      <c r="AN99" s="39">
        <v>0.81399999999996453</v>
      </c>
      <c r="AO99" s="39">
        <v>2.1860000000000355</v>
      </c>
      <c r="AP99" s="39">
        <v>0</v>
      </c>
      <c r="AQ99" s="39">
        <v>0.90999999999996817</v>
      </c>
      <c r="AR99" s="65"/>
      <c r="AS99" s="40">
        <f t="shared" si="8"/>
        <v>1.4544210526315771</v>
      </c>
      <c r="AT99" s="40">
        <f t="shared" si="9"/>
        <v>0.96294736842105411</v>
      </c>
      <c r="AU99" s="71">
        <f t="shared" si="6"/>
        <v>2.4173684210526312</v>
      </c>
      <c r="AV99" s="75">
        <f t="shared" si="7"/>
        <v>18.84</v>
      </c>
    </row>
    <row r="100" spans="1:48" ht="13.2" customHeight="1" x14ac:dyDescent="0.25">
      <c r="A100" s="4">
        <v>100</v>
      </c>
      <c r="B100" s="1"/>
      <c r="C100" s="36" t="s">
        <v>28</v>
      </c>
      <c r="D100" s="40">
        <v>0.4</v>
      </c>
      <c r="E100" s="40">
        <v>1.2</v>
      </c>
      <c r="F100" s="40">
        <v>0.8</v>
      </c>
      <c r="G100" s="40">
        <v>1.5</v>
      </c>
      <c r="H100" s="40">
        <v>0</v>
      </c>
      <c r="I100" s="40">
        <v>0.99</v>
      </c>
      <c r="J100" s="40">
        <v>0</v>
      </c>
      <c r="K100" s="40">
        <v>3.88</v>
      </c>
      <c r="L100" s="40">
        <v>0.6</v>
      </c>
      <c r="M100" s="40">
        <v>9.06</v>
      </c>
      <c r="N100" s="40">
        <v>0</v>
      </c>
      <c r="O100" s="40">
        <v>0.97</v>
      </c>
      <c r="P100" s="40">
        <v>0</v>
      </c>
      <c r="Q100" s="40">
        <v>1.3</v>
      </c>
      <c r="R100" s="40">
        <v>0</v>
      </c>
      <c r="S100" s="40">
        <v>0.95</v>
      </c>
      <c r="T100" s="40">
        <v>0</v>
      </c>
      <c r="U100" s="52">
        <v>0</v>
      </c>
      <c r="V100" s="39">
        <v>0.53999999999999204</v>
      </c>
      <c r="W100" s="39">
        <v>0</v>
      </c>
      <c r="X100" s="51">
        <v>0</v>
      </c>
      <c r="Y100" s="39">
        <v>1.3499999999999943</v>
      </c>
      <c r="Z100" s="39">
        <v>0</v>
      </c>
      <c r="AA100" s="39">
        <v>0</v>
      </c>
      <c r="AB100" s="39">
        <v>0</v>
      </c>
      <c r="AC100" s="39">
        <v>1.5099999999999909</v>
      </c>
      <c r="AD100" s="39"/>
      <c r="AE100" s="66">
        <v>1.32</v>
      </c>
      <c r="AF100" s="83">
        <v>2.6599999999999966</v>
      </c>
      <c r="AG100" s="39">
        <v>1.8100000000000023</v>
      </c>
      <c r="AH100" s="39">
        <v>0.44999999999998863</v>
      </c>
      <c r="AI100" s="40">
        <v>0.62999999999999545</v>
      </c>
      <c r="AJ100" s="40">
        <v>0</v>
      </c>
      <c r="AK100" s="40">
        <v>2.5</v>
      </c>
      <c r="AL100" s="39">
        <v>0</v>
      </c>
      <c r="AM100" s="39">
        <v>0</v>
      </c>
      <c r="AN100" s="39">
        <v>1.2169999999999845</v>
      </c>
      <c r="AO100" s="39">
        <v>0</v>
      </c>
      <c r="AP100" s="39">
        <v>0</v>
      </c>
      <c r="AQ100" s="39">
        <v>0</v>
      </c>
      <c r="AR100" s="65"/>
      <c r="AS100" s="40">
        <f t="shared" si="8"/>
        <v>0.35089473684210332</v>
      </c>
      <c r="AT100" s="40">
        <f t="shared" si="9"/>
        <v>1.4552631578947359</v>
      </c>
      <c r="AU100" s="71">
        <f t="shared" si="6"/>
        <v>1.8061578947368393</v>
      </c>
      <c r="AV100" s="75">
        <f t="shared" si="7"/>
        <v>9.06</v>
      </c>
    </row>
    <row r="101" spans="1:48" ht="13.2" customHeight="1" x14ac:dyDescent="0.25">
      <c r="A101" s="4">
        <v>101</v>
      </c>
      <c r="B101" s="1"/>
      <c r="C101" s="36" t="s">
        <v>29</v>
      </c>
      <c r="D101" s="40">
        <v>0</v>
      </c>
      <c r="E101" s="40">
        <v>0.7</v>
      </c>
      <c r="F101" s="40">
        <v>4.8</v>
      </c>
      <c r="G101" s="40">
        <v>0.9</v>
      </c>
      <c r="H101" s="40">
        <v>0</v>
      </c>
      <c r="I101" s="40">
        <v>0</v>
      </c>
      <c r="J101" s="40">
        <v>0</v>
      </c>
      <c r="K101" s="40">
        <v>2.58</v>
      </c>
      <c r="L101" s="40">
        <v>1.44</v>
      </c>
      <c r="M101" s="40">
        <v>1.33</v>
      </c>
      <c r="N101" s="40">
        <v>1.52</v>
      </c>
      <c r="O101" s="40">
        <v>2.36</v>
      </c>
      <c r="P101" s="40">
        <v>0</v>
      </c>
      <c r="Q101" s="40">
        <v>1.53</v>
      </c>
      <c r="R101" s="40">
        <v>0</v>
      </c>
      <c r="S101" s="40">
        <v>0</v>
      </c>
      <c r="T101" s="40">
        <v>0</v>
      </c>
      <c r="U101" s="52">
        <v>1.03</v>
      </c>
      <c r="V101" s="39">
        <v>0</v>
      </c>
      <c r="W101" s="39">
        <v>4.1299999999999955</v>
      </c>
      <c r="X101" s="51">
        <v>0</v>
      </c>
      <c r="Y101" s="39">
        <v>1.9099999999999966</v>
      </c>
      <c r="Z101" s="39">
        <v>0</v>
      </c>
      <c r="AA101" s="39">
        <v>0</v>
      </c>
      <c r="AB101" s="39">
        <v>0</v>
      </c>
      <c r="AC101" s="39">
        <v>0</v>
      </c>
      <c r="AD101" s="39"/>
      <c r="AE101" s="66">
        <v>0</v>
      </c>
      <c r="AF101" s="83">
        <v>0</v>
      </c>
      <c r="AG101" s="39">
        <v>4.0800000000000125</v>
      </c>
      <c r="AH101" s="40">
        <v>0</v>
      </c>
      <c r="AI101" s="40">
        <v>0.56999999999999318</v>
      </c>
      <c r="AJ101" s="40">
        <v>0.59000000000000341</v>
      </c>
      <c r="AK101" s="40">
        <v>0</v>
      </c>
      <c r="AL101" s="40">
        <v>2.2800000000000011</v>
      </c>
      <c r="AM101" s="39">
        <v>1.2599999999999909</v>
      </c>
      <c r="AN101" s="39">
        <v>1.5600000000000023</v>
      </c>
      <c r="AO101" s="39">
        <v>0</v>
      </c>
      <c r="AP101" s="39">
        <v>0.81999999999999318</v>
      </c>
      <c r="AQ101" s="39">
        <v>0</v>
      </c>
      <c r="AR101" s="65"/>
      <c r="AS101" s="40">
        <f t="shared" si="8"/>
        <v>0.6847368421052632</v>
      </c>
      <c r="AT101" s="40">
        <f t="shared" si="9"/>
        <v>1.1778947368421047</v>
      </c>
      <c r="AU101" s="71">
        <f t="shared" si="6"/>
        <v>1.8626315789473677</v>
      </c>
      <c r="AV101" s="75">
        <f t="shared" si="7"/>
        <v>4.8</v>
      </c>
    </row>
    <row r="102" spans="1:48" ht="13.2" customHeight="1" x14ac:dyDescent="0.25">
      <c r="A102" s="4">
        <v>102</v>
      </c>
      <c r="B102" s="1"/>
      <c r="C102" s="36" t="s">
        <v>30</v>
      </c>
      <c r="D102" s="40">
        <v>0</v>
      </c>
      <c r="E102" s="40">
        <v>0</v>
      </c>
      <c r="F102" s="40">
        <v>2.2999999999999998</v>
      </c>
      <c r="G102" s="40">
        <v>1.1000000000000001</v>
      </c>
      <c r="H102" s="40">
        <v>0</v>
      </c>
      <c r="I102" s="40">
        <v>0</v>
      </c>
      <c r="J102" s="40">
        <v>0</v>
      </c>
      <c r="K102" s="40">
        <v>0</v>
      </c>
      <c r="L102" s="40">
        <v>0.97</v>
      </c>
      <c r="M102" s="40">
        <v>1.07</v>
      </c>
      <c r="N102" s="40">
        <v>3.97</v>
      </c>
      <c r="O102" s="40">
        <v>0</v>
      </c>
      <c r="P102" s="40">
        <v>0</v>
      </c>
      <c r="Q102" s="40">
        <v>1.1599999999999999</v>
      </c>
      <c r="R102" s="40">
        <v>0</v>
      </c>
      <c r="S102" s="40">
        <v>0</v>
      </c>
      <c r="T102" s="40">
        <v>0</v>
      </c>
      <c r="U102" s="52">
        <v>1.1200000000000001</v>
      </c>
      <c r="V102" s="39">
        <v>0</v>
      </c>
      <c r="W102" s="39">
        <v>3.8899999999999864</v>
      </c>
      <c r="X102" s="51">
        <v>0</v>
      </c>
      <c r="Y102" s="39">
        <v>3.210000000000008</v>
      </c>
      <c r="Z102" s="39">
        <v>0</v>
      </c>
      <c r="AA102" s="39">
        <v>0</v>
      </c>
      <c r="AB102" s="39">
        <v>0</v>
      </c>
      <c r="AC102" s="39">
        <v>0</v>
      </c>
      <c r="AD102" s="39"/>
      <c r="AE102" s="66">
        <v>0</v>
      </c>
      <c r="AF102" s="83">
        <v>0</v>
      </c>
      <c r="AG102" s="39">
        <v>0</v>
      </c>
      <c r="AH102" s="39">
        <v>1.8400000000000034</v>
      </c>
      <c r="AI102" s="40">
        <v>0</v>
      </c>
      <c r="AJ102" s="40">
        <v>0</v>
      </c>
      <c r="AK102" s="40">
        <v>3.4000000000000057</v>
      </c>
      <c r="AL102" s="39">
        <v>0</v>
      </c>
      <c r="AM102" s="39">
        <v>6.3700000000000045</v>
      </c>
      <c r="AN102" s="39">
        <v>0</v>
      </c>
      <c r="AO102" s="39">
        <v>5.5099999999999909</v>
      </c>
      <c r="AP102" s="39">
        <v>1.2299999999999898</v>
      </c>
      <c r="AQ102" s="39">
        <v>0</v>
      </c>
      <c r="AR102" s="65"/>
      <c r="AS102" s="40">
        <f t="shared" si="8"/>
        <v>0.54263157894736802</v>
      </c>
      <c r="AT102" s="40">
        <f t="shared" si="9"/>
        <v>1.4121052631578945</v>
      </c>
      <c r="AU102" s="71">
        <f t="shared" si="6"/>
        <v>1.9547368421052624</v>
      </c>
      <c r="AV102" s="75">
        <f t="shared" si="7"/>
        <v>6.3700000000000045</v>
      </c>
    </row>
    <row r="103" spans="1:48" ht="13.2" customHeight="1" x14ac:dyDescent="0.25">
      <c r="A103" s="4">
        <v>103</v>
      </c>
      <c r="B103" s="1"/>
      <c r="C103" s="36" t="s">
        <v>30</v>
      </c>
      <c r="D103" s="40">
        <v>0</v>
      </c>
      <c r="E103" s="40">
        <v>0</v>
      </c>
      <c r="F103" s="40">
        <v>0.2</v>
      </c>
      <c r="G103" s="40">
        <v>0</v>
      </c>
      <c r="H103" s="40">
        <v>0</v>
      </c>
      <c r="I103" s="40">
        <v>2.4300000000000002</v>
      </c>
      <c r="J103" s="40">
        <v>1.04</v>
      </c>
      <c r="K103" s="40">
        <v>0</v>
      </c>
      <c r="L103" s="40">
        <v>0.63</v>
      </c>
      <c r="M103" s="40">
        <v>0</v>
      </c>
      <c r="N103" s="40">
        <v>0.21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52">
        <v>0</v>
      </c>
      <c r="V103" s="39">
        <v>1.7800000000000011</v>
      </c>
      <c r="W103" s="39">
        <v>1.0099999999999909</v>
      </c>
      <c r="X103" s="51">
        <v>0</v>
      </c>
      <c r="Y103" s="39">
        <v>0</v>
      </c>
      <c r="Z103" s="39">
        <v>0</v>
      </c>
      <c r="AA103" s="39">
        <v>0</v>
      </c>
      <c r="AB103" s="39">
        <v>1.07</v>
      </c>
      <c r="AC103" s="39">
        <v>2.5900000000000034</v>
      </c>
      <c r="AD103" s="39"/>
      <c r="AE103" s="66">
        <v>0.87</v>
      </c>
      <c r="AF103" s="83">
        <v>0</v>
      </c>
      <c r="AG103" s="39">
        <v>0</v>
      </c>
      <c r="AH103" s="39">
        <v>0</v>
      </c>
      <c r="AI103" s="40">
        <v>0.89000000000001478</v>
      </c>
      <c r="AJ103" s="40">
        <v>0</v>
      </c>
      <c r="AK103" s="40">
        <v>5.2299999999999898</v>
      </c>
      <c r="AL103" s="39">
        <v>0</v>
      </c>
      <c r="AM103" s="39">
        <v>2.1100000000000136</v>
      </c>
      <c r="AN103" s="39">
        <v>0</v>
      </c>
      <c r="AO103" s="39">
        <v>1.5999999999999943</v>
      </c>
      <c r="AP103" s="39">
        <v>0</v>
      </c>
      <c r="AQ103" s="39">
        <v>1.5999999999999943</v>
      </c>
      <c r="AR103" s="65"/>
      <c r="AS103" s="40">
        <f t="shared" si="8"/>
        <v>0.25947368421052641</v>
      </c>
      <c r="AT103" s="40">
        <f t="shared" si="9"/>
        <v>0.91894736842105262</v>
      </c>
      <c r="AU103" s="71">
        <f t="shared" si="6"/>
        <v>1.178421052631579</v>
      </c>
      <c r="AV103" s="75">
        <f t="shared" si="7"/>
        <v>5.2299999999999898</v>
      </c>
    </row>
    <row r="104" spans="1:48" ht="13.2" customHeight="1" x14ac:dyDescent="0.25">
      <c r="A104" s="4">
        <v>104</v>
      </c>
      <c r="B104" s="1"/>
      <c r="C104" s="36" t="s">
        <v>31</v>
      </c>
      <c r="D104" s="40">
        <v>0.17</v>
      </c>
      <c r="E104" s="40">
        <v>0</v>
      </c>
      <c r="F104" s="40">
        <v>0.1</v>
      </c>
      <c r="G104" s="40">
        <v>0</v>
      </c>
      <c r="H104" s="40">
        <v>0</v>
      </c>
      <c r="I104" s="40">
        <v>0</v>
      </c>
      <c r="J104" s="40">
        <v>0.47</v>
      </c>
      <c r="K104" s="40">
        <v>0</v>
      </c>
      <c r="L104" s="40">
        <v>0</v>
      </c>
      <c r="M104" s="40">
        <v>0</v>
      </c>
      <c r="N104" s="40">
        <v>0.25</v>
      </c>
      <c r="O104" s="40">
        <v>0</v>
      </c>
      <c r="P104" s="40">
        <v>0</v>
      </c>
      <c r="Q104" s="40">
        <v>0</v>
      </c>
      <c r="R104" s="40">
        <v>0</v>
      </c>
      <c r="S104" s="40">
        <v>1.22</v>
      </c>
      <c r="T104" s="40">
        <v>0</v>
      </c>
      <c r="U104" s="52">
        <v>0</v>
      </c>
      <c r="V104" s="39">
        <v>0.62999999999999545</v>
      </c>
      <c r="W104" s="39">
        <v>0</v>
      </c>
      <c r="X104" s="51">
        <v>1.5900000000000034</v>
      </c>
      <c r="Y104" s="39">
        <v>0</v>
      </c>
      <c r="Z104" s="39">
        <v>0</v>
      </c>
      <c r="AA104" s="39">
        <v>3.2000000000000171</v>
      </c>
      <c r="AB104" s="39">
        <v>4.92</v>
      </c>
      <c r="AC104" s="39">
        <v>3.5600000000000023</v>
      </c>
      <c r="AD104" s="39"/>
      <c r="AE104" s="66">
        <v>1.4</v>
      </c>
      <c r="AF104" s="83">
        <v>0</v>
      </c>
      <c r="AG104" s="39">
        <v>1.6599999999999966</v>
      </c>
      <c r="AH104" s="39">
        <v>0</v>
      </c>
      <c r="AI104" s="40">
        <v>0</v>
      </c>
      <c r="AJ104" s="40">
        <v>0</v>
      </c>
      <c r="AK104" s="40">
        <v>3.2800000000000011</v>
      </c>
      <c r="AL104" s="39">
        <v>0.90000000000000568</v>
      </c>
      <c r="AM104" s="39">
        <v>2.4199999999999875</v>
      </c>
      <c r="AN104" s="39">
        <v>0</v>
      </c>
      <c r="AO104" s="39">
        <v>3</v>
      </c>
      <c r="AP104" s="39">
        <v>0</v>
      </c>
      <c r="AQ104" s="39">
        <v>3.7599999999999909</v>
      </c>
      <c r="AR104" s="65"/>
      <c r="AS104" s="40">
        <f t="shared" si="8"/>
        <v>0.47526315789473711</v>
      </c>
      <c r="AT104" s="40">
        <f t="shared" si="9"/>
        <v>1.1631578947368417</v>
      </c>
      <c r="AU104" s="71">
        <f t="shared" si="6"/>
        <v>1.6384210526315788</v>
      </c>
      <c r="AV104" s="75">
        <f t="shared" si="7"/>
        <v>4.92</v>
      </c>
    </row>
    <row r="105" spans="1:48" ht="13.2" customHeight="1" x14ac:dyDescent="0.25">
      <c r="A105" s="4">
        <v>105</v>
      </c>
      <c r="B105" s="1"/>
      <c r="C105" s="36" t="s">
        <v>32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0.97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52">
        <v>0</v>
      </c>
      <c r="V105" s="39">
        <v>0</v>
      </c>
      <c r="W105" s="39">
        <v>0</v>
      </c>
      <c r="X105" s="51">
        <v>0</v>
      </c>
      <c r="Y105" s="39">
        <v>0</v>
      </c>
      <c r="Z105" s="39">
        <v>0</v>
      </c>
      <c r="AA105" s="39">
        <v>0</v>
      </c>
      <c r="AB105" s="39">
        <v>0</v>
      </c>
      <c r="AC105" s="39">
        <v>0</v>
      </c>
      <c r="AD105" s="39"/>
      <c r="AE105" s="66">
        <v>6.26</v>
      </c>
      <c r="AF105" s="85">
        <v>0</v>
      </c>
      <c r="AG105" s="39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39">
        <v>4.1099999999999852</v>
      </c>
      <c r="AN105" s="39">
        <v>0</v>
      </c>
      <c r="AO105" s="39">
        <v>4.9900000000000091</v>
      </c>
      <c r="AP105" s="39">
        <v>0</v>
      </c>
      <c r="AQ105" s="39">
        <v>2.7299999999999898</v>
      </c>
      <c r="AR105" s="65"/>
      <c r="AS105" s="40">
        <f t="shared" si="8"/>
        <v>5.105263157894737E-2</v>
      </c>
      <c r="AT105" s="40">
        <f t="shared" si="9"/>
        <v>0.62263157894736754</v>
      </c>
      <c r="AU105" s="71">
        <f t="shared" si="6"/>
        <v>0.67368421052631489</v>
      </c>
      <c r="AV105" s="75">
        <f t="shared" si="7"/>
        <v>4.9900000000000091</v>
      </c>
    </row>
    <row r="106" spans="1:48" ht="13.2" customHeight="1" x14ac:dyDescent="0.25">
      <c r="A106" s="4">
        <v>106</v>
      </c>
      <c r="B106" s="1"/>
      <c r="C106" s="36" t="s">
        <v>33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4.75</v>
      </c>
      <c r="M106" s="40">
        <v>0</v>
      </c>
      <c r="N106" s="40">
        <v>0.57999999999999996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52">
        <v>0</v>
      </c>
      <c r="V106" s="39">
        <v>0</v>
      </c>
      <c r="W106" s="39">
        <v>0</v>
      </c>
      <c r="X106" s="51">
        <v>0</v>
      </c>
      <c r="Y106" s="39">
        <v>0</v>
      </c>
      <c r="Z106" s="39">
        <v>0</v>
      </c>
      <c r="AA106" s="39">
        <v>4.0400000000000205</v>
      </c>
      <c r="AB106" s="39">
        <v>0</v>
      </c>
      <c r="AC106" s="39">
        <v>4.0099999999999909</v>
      </c>
      <c r="AD106" s="39"/>
      <c r="AE106" s="66">
        <v>0</v>
      </c>
      <c r="AF106" s="85">
        <v>0</v>
      </c>
      <c r="AG106" s="39">
        <v>0</v>
      </c>
      <c r="AH106" s="40">
        <v>0</v>
      </c>
      <c r="AI106" s="40">
        <v>0</v>
      </c>
      <c r="AJ106" s="40">
        <v>0</v>
      </c>
      <c r="AK106" s="40">
        <v>2.8700000000000045</v>
      </c>
      <c r="AL106" s="40">
        <v>0</v>
      </c>
      <c r="AM106" s="39">
        <v>2.6999999999999886</v>
      </c>
      <c r="AN106" s="39">
        <v>0</v>
      </c>
      <c r="AO106" s="39">
        <v>4.3100000000000023</v>
      </c>
      <c r="AP106" s="39">
        <v>0</v>
      </c>
      <c r="AQ106" s="39">
        <v>1.75</v>
      </c>
      <c r="AR106" s="65"/>
      <c r="AS106" s="40">
        <f t="shared" si="8"/>
        <v>0.28052631578947368</v>
      </c>
      <c r="AT106" s="40">
        <f t="shared" si="9"/>
        <v>1.0357894736842108</v>
      </c>
      <c r="AU106" s="71">
        <f t="shared" si="6"/>
        <v>1.3163157894736845</v>
      </c>
      <c r="AV106" s="75">
        <f t="shared" si="7"/>
        <v>4.75</v>
      </c>
    </row>
    <row r="107" spans="1:48" ht="13.2" customHeight="1" x14ac:dyDescent="0.25">
      <c r="A107" s="4">
        <v>107</v>
      </c>
      <c r="B107" s="1"/>
      <c r="C107" s="36" t="s">
        <v>115</v>
      </c>
      <c r="D107" s="40">
        <v>0</v>
      </c>
      <c r="E107" s="40">
        <v>0</v>
      </c>
      <c r="F107" s="40">
        <v>0.5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0.36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52">
        <v>0</v>
      </c>
      <c r="V107" s="39">
        <v>0</v>
      </c>
      <c r="W107" s="39">
        <v>0</v>
      </c>
      <c r="X107" s="51">
        <v>0</v>
      </c>
      <c r="Y107" s="39">
        <v>0</v>
      </c>
      <c r="Z107" s="39">
        <v>0</v>
      </c>
      <c r="AA107" s="39">
        <v>11.410000000000025</v>
      </c>
      <c r="AB107" s="39">
        <v>1.23</v>
      </c>
      <c r="AC107" s="39">
        <v>0</v>
      </c>
      <c r="AD107" s="39"/>
      <c r="AE107" s="66">
        <v>0</v>
      </c>
      <c r="AF107" s="85">
        <v>0</v>
      </c>
      <c r="AG107" s="39">
        <v>0</v>
      </c>
      <c r="AH107" s="40">
        <v>0</v>
      </c>
      <c r="AI107" s="40">
        <v>0</v>
      </c>
      <c r="AJ107" s="40">
        <v>0</v>
      </c>
      <c r="AK107" s="40">
        <v>1.1299999999999955</v>
      </c>
      <c r="AL107" s="40">
        <v>0</v>
      </c>
      <c r="AM107" s="39">
        <v>0</v>
      </c>
      <c r="AN107" s="39">
        <v>0</v>
      </c>
      <c r="AO107" s="39">
        <v>0</v>
      </c>
      <c r="AP107" s="39">
        <v>0</v>
      </c>
      <c r="AQ107" s="39">
        <v>11.110000000000014</v>
      </c>
      <c r="AR107" s="65"/>
      <c r="AS107" s="40">
        <f t="shared" si="8"/>
        <v>0.10999999999999999</v>
      </c>
      <c r="AT107" s="40">
        <f t="shared" si="9"/>
        <v>1.2447368421052649</v>
      </c>
      <c r="AU107" s="71">
        <f t="shared" si="6"/>
        <v>1.354736842105265</v>
      </c>
      <c r="AV107" s="75">
        <f t="shared" si="7"/>
        <v>11.410000000000025</v>
      </c>
    </row>
    <row r="108" spans="1:48" ht="13.2" customHeight="1" x14ac:dyDescent="0.25">
      <c r="A108" s="4">
        <v>108</v>
      </c>
      <c r="B108" s="1"/>
      <c r="C108" s="36" t="s">
        <v>116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0.9</v>
      </c>
      <c r="O108" s="40">
        <v>0</v>
      </c>
      <c r="P108" s="40">
        <v>0</v>
      </c>
      <c r="Q108" s="40">
        <v>0</v>
      </c>
      <c r="R108" s="40">
        <v>4.6100000000000003</v>
      </c>
      <c r="S108" s="40">
        <v>2.13</v>
      </c>
      <c r="T108" s="40">
        <v>0</v>
      </c>
      <c r="U108" s="52">
        <v>0</v>
      </c>
      <c r="V108" s="39">
        <v>0</v>
      </c>
      <c r="W108" s="39">
        <v>0</v>
      </c>
      <c r="X108" s="51">
        <v>0.87999999999999545</v>
      </c>
      <c r="Y108" s="39">
        <v>0</v>
      </c>
      <c r="Z108" s="39">
        <v>1.1300000000000239</v>
      </c>
      <c r="AA108" s="39">
        <v>0</v>
      </c>
      <c r="AB108" s="39">
        <v>0</v>
      </c>
      <c r="AC108" s="39">
        <v>0</v>
      </c>
      <c r="AD108" s="39"/>
      <c r="AE108" s="66">
        <v>0</v>
      </c>
      <c r="AF108" s="83">
        <v>0</v>
      </c>
      <c r="AG108" s="39">
        <v>0</v>
      </c>
      <c r="AH108" s="39">
        <v>0</v>
      </c>
      <c r="AI108" s="40">
        <v>0</v>
      </c>
      <c r="AJ108" s="40">
        <v>5.6299999999999955</v>
      </c>
      <c r="AK108" s="40">
        <v>6.0299999999999727</v>
      </c>
      <c r="AL108" s="40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65"/>
      <c r="AS108" s="40">
        <f t="shared" si="8"/>
        <v>0.69210526315789556</v>
      </c>
      <c r="AT108" s="40">
        <f t="shared" si="9"/>
        <v>0.42947368421052484</v>
      </c>
      <c r="AU108" s="71">
        <f t="shared" si="6"/>
        <v>1.1215789473684203</v>
      </c>
      <c r="AV108" s="75">
        <f t="shared" si="7"/>
        <v>6.0299999999999727</v>
      </c>
    </row>
    <row r="109" spans="1:48" ht="13.2" customHeight="1" x14ac:dyDescent="0.25">
      <c r="A109" s="4">
        <v>109</v>
      </c>
      <c r="B109" s="1"/>
      <c r="C109" s="36" t="s">
        <v>117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0.93</v>
      </c>
      <c r="J109" s="40">
        <v>0</v>
      </c>
      <c r="K109" s="40">
        <v>2.4300000000000002</v>
      </c>
      <c r="L109" s="40">
        <v>0.93</v>
      </c>
      <c r="M109" s="40">
        <v>1.1000000000000001</v>
      </c>
      <c r="N109" s="40">
        <v>0.24</v>
      </c>
      <c r="O109" s="40">
        <v>0</v>
      </c>
      <c r="P109" s="40">
        <v>0</v>
      </c>
      <c r="Q109" s="40">
        <v>1.04</v>
      </c>
      <c r="R109" s="40">
        <v>0</v>
      </c>
      <c r="S109" s="40">
        <v>0.54</v>
      </c>
      <c r="T109" s="40">
        <v>0</v>
      </c>
      <c r="U109" s="52">
        <v>0</v>
      </c>
      <c r="V109" s="39">
        <v>0</v>
      </c>
      <c r="W109" s="39">
        <v>0</v>
      </c>
      <c r="X109" s="51">
        <v>1.6599999999999966</v>
      </c>
      <c r="Y109" s="39">
        <v>0.94999999999998863</v>
      </c>
      <c r="Z109" s="39">
        <v>0</v>
      </c>
      <c r="AA109" s="39">
        <v>0</v>
      </c>
      <c r="AB109" s="39">
        <v>0</v>
      </c>
      <c r="AC109" s="39">
        <v>0</v>
      </c>
      <c r="AD109" s="39"/>
      <c r="AE109" s="66">
        <v>0</v>
      </c>
      <c r="AF109" s="83">
        <v>0</v>
      </c>
      <c r="AG109" s="39">
        <v>0</v>
      </c>
      <c r="AH109" s="39">
        <v>3.8800000000000239</v>
      </c>
      <c r="AI109" s="40">
        <v>1.339999999999975</v>
      </c>
      <c r="AJ109" s="40">
        <v>0</v>
      </c>
      <c r="AK109" s="40">
        <v>2.3500000000000227</v>
      </c>
      <c r="AL109" s="39">
        <v>0</v>
      </c>
      <c r="AM109" s="39">
        <v>0</v>
      </c>
      <c r="AN109" s="39">
        <v>0</v>
      </c>
      <c r="AO109" s="39">
        <v>0</v>
      </c>
      <c r="AP109" s="39">
        <v>0.59999999999999432</v>
      </c>
      <c r="AQ109" s="39">
        <v>4.9000000000000057</v>
      </c>
      <c r="AR109" s="65"/>
      <c r="AS109" s="40">
        <f t="shared" si="8"/>
        <v>0.38473684210526393</v>
      </c>
      <c r="AT109" s="40">
        <f t="shared" si="9"/>
        <v>0.81999999999999962</v>
      </c>
      <c r="AU109" s="71">
        <f t="shared" si="6"/>
        <v>1.2047368421052636</v>
      </c>
      <c r="AV109" s="75">
        <f t="shared" si="7"/>
        <v>4.9000000000000057</v>
      </c>
    </row>
    <row r="110" spans="1:48" ht="13.2" customHeight="1" x14ac:dyDescent="0.25">
      <c r="A110" s="4">
        <v>110</v>
      </c>
      <c r="B110" s="1"/>
      <c r="C110" s="36" t="s">
        <v>34</v>
      </c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39"/>
      <c r="X110" s="54"/>
      <c r="Y110" s="39"/>
      <c r="Z110" s="40"/>
      <c r="AA110" s="40"/>
      <c r="AB110" s="39"/>
      <c r="AC110" s="39"/>
      <c r="AD110" s="39"/>
      <c r="AE110" s="39"/>
      <c r="AF110" s="83"/>
      <c r="AG110" s="83"/>
      <c r="AH110" s="83"/>
      <c r="AI110" s="40"/>
      <c r="AJ110" s="40"/>
      <c r="AK110" s="40"/>
      <c r="AL110" s="40"/>
      <c r="AM110" s="100"/>
      <c r="AN110" s="100"/>
      <c r="AO110" s="100"/>
      <c r="AP110" s="100"/>
      <c r="AQ110" s="100"/>
      <c r="AR110" s="65"/>
      <c r="AS110" s="40"/>
      <c r="AT110" s="40"/>
      <c r="AU110" s="71"/>
      <c r="AV110" s="75"/>
    </row>
    <row r="111" spans="1:48" ht="13.2" customHeight="1" x14ac:dyDescent="0.25">
      <c r="A111" s="4">
        <v>111</v>
      </c>
      <c r="B111" s="1"/>
      <c r="C111" s="36" t="s">
        <v>34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39"/>
      <c r="X111" s="51"/>
      <c r="Y111" s="39"/>
      <c r="Z111" s="40"/>
      <c r="AA111" s="40"/>
      <c r="AB111" s="39"/>
      <c r="AC111" s="39"/>
      <c r="AD111" s="39"/>
      <c r="AE111" s="39"/>
      <c r="AF111" s="83"/>
      <c r="AG111" s="83"/>
      <c r="AH111" s="83"/>
      <c r="AI111" s="40"/>
      <c r="AJ111" s="40"/>
      <c r="AK111" s="40"/>
      <c r="AL111" s="40"/>
      <c r="AM111" s="100"/>
      <c r="AN111" s="100"/>
      <c r="AO111" s="100"/>
      <c r="AP111" s="100"/>
      <c r="AQ111" s="100"/>
      <c r="AR111" s="65"/>
      <c r="AS111" s="40"/>
      <c r="AT111" s="40"/>
      <c r="AU111" s="71"/>
      <c r="AV111" s="75"/>
    </row>
    <row r="112" spans="1:48" ht="13.2" customHeight="1" x14ac:dyDescent="0.25">
      <c r="A112" s="4">
        <v>112</v>
      </c>
      <c r="B112" s="1"/>
      <c r="C112" s="36" t="s">
        <v>34</v>
      </c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39"/>
      <c r="X112" s="51"/>
      <c r="Y112" s="39"/>
      <c r="Z112" s="40"/>
      <c r="AA112" s="40"/>
      <c r="AB112" s="39"/>
      <c r="AC112" s="39"/>
      <c r="AD112" s="39"/>
      <c r="AE112" s="39"/>
      <c r="AF112" s="83"/>
      <c r="AG112" s="83"/>
      <c r="AH112" s="83"/>
      <c r="AI112" s="40"/>
      <c r="AJ112" s="40"/>
      <c r="AK112" s="40"/>
      <c r="AL112" s="40"/>
      <c r="AM112" s="100"/>
      <c r="AN112" s="100"/>
      <c r="AO112" s="100"/>
      <c r="AP112" s="100"/>
      <c r="AQ112" s="100"/>
      <c r="AR112" s="65"/>
      <c r="AS112" s="40"/>
      <c r="AT112" s="40"/>
      <c r="AU112" s="71"/>
      <c r="AV112" s="75"/>
    </row>
    <row r="113" spans="1:48" ht="13.2" customHeight="1" x14ac:dyDescent="0.25">
      <c r="A113" s="4">
        <v>113</v>
      </c>
      <c r="B113" s="1"/>
      <c r="C113" s="36" t="s">
        <v>64</v>
      </c>
      <c r="D113" s="40">
        <v>0.3</v>
      </c>
      <c r="E113" s="40">
        <v>0.3</v>
      </c>
      <c r="F113" s="40">
        <v>0.2</v>
      </c>
      <c r="G113" s="40">
        <v>0.2</v>
      </c>
      <c r="H113" s="40">
        <v>0.4</v>
      </c>
      <c r="I113" s="40">
        <v>0</v>
      </c>
      <c r="J113" s="40">
        <v>0.51</v>
      </c>
      <c r="K113" s="40">
        <v>3.66</v>
      </c>
      <c r="L113" s="40">
        <v>1.1599999999999999</v>
      </c>
      <c r="M113" s="40">
        <v>3.44</v>
      </c>
      <c r="N113" s="40">
        <v>0.9</v>
      </c>
      <c r="O113" s="40">
        <v>0</v>
      </c>
      <c r="P113" s="40">
        <v>0</v>
      </c>
      <c r="Q113" s="40">
        <v>1.1000000000000001</v>
      </c>
      <c r="R113" s="40">
        <v>2.29</v>
      </c>
      <c r="S113" s="40">
        <v>3.18</v>
      </c>
      <c r="T113" s="40">
        <v>0</v>
      </c>
      <c r="U113" s="52">
        <v>0</v>
      </c>
      <c r="V113" s="39">
        <v>0</v>
      </c>
      <c r="W113" s="39">
        <v>1.0799999999999841</v>
      </c>
      <c r="X113" s="54">
        <v>0.99</v>
      </c>
      <c r="Y113" s="39">
        <v>0</v>
      </c>
      <c r="Z113" s="39">
        <v>1.0500000000000114</v>
      </c>
      <c r="AA113" s="39">
        <v>0</v>
      </c>
      <c r="AB113" s="39">
        <v>0</v>
      </c>
      <c r="AC113" s="39">
        <v>0</v>
      </c>
      <c r="AD113" s="39"/>
      <c r="AE113" s="39">
        <v>0</v>
      </c>
      <c r="AF113" s="83">
        <v>0.87999999999999545</v>
      </c>
      <c r="AG113" s="39">
        <v>0</v>
      </c>
      <c r="AH113" s="39">
        <v>0</v>
      </c>
      <c r="AI113" s="40">
        <v>0</v>
      </c>
      <c r="AJ113" s="40">
        <v>0</v>
      </c>
      <c r="AK113" s="40">
        <v>0</v>
      </c>
      <c r="AL113" s="40">
        <v>0</v>
      </c>
      <c r="AM113" s="39">
        <v>0</v>
      </c>
      <c r="AN113" s="39">
        <v>0</v>
      </c>
      <c r="AO113" s="39">
        <v>2.6399999999999864</v>
      </c>
      <c r="AP113" s="39">
        <v>0</v>
      </c>
      <c r="AQ113" s="39">
        <v>0</v>
      </c>
      <c r="AR113" s="65"/>
      <c r="AS113" s="40">
        <f t="shared" si="8"/>
        <v>0.45684210526315827</v>
      </c>
      <c r="AT113" s="40">
        <f t="shared" si="9"/>
        <v>0.82105263157894581</v>
      </c>
      <c r="AU113" s="71">
        <f t="shared" si="6"/>
        <v>1.2778947368421041</v>
      </c>
      <c r="AV113" s="75">
        <f t="shared" si="7"/>
        <v>3.66</v>
      </c>
    </row>
    <row r="114" spans="1:48" ht="13.2" customHeight="1" x14ac:dyDescent="0.25">
      <c r="A114" s="4">
        <v>114</v>
      </c>
      <c r="B114" s="1"/>
      <c r="C114" s="36" t="s">
        <v>101</v>
      </c>
      <c r="D114" s="40">
        <v>0.9</v>
      </c>
      <c r="E114" s="40">
        <v>0</v>
      </c>
      <c r="F114" s="40">
        <v>0</v>
      </c>
      <c r="G114" s="40">
        <v>0</v>
      </c>
      <c r="H114" s="40">
        <v>1.5</v>
      </c>
      <c r="I114" s="40">
        <v>2.2999999999999998</v>
      </c>
      <c r="J114" s="40">
        <v>0.3</v>
      </c>
      <c r="K114" s="40">
        <v>0</v>
      </c>
      <c r="L114" s="40">
        <v>0</v>
      </c>
      <c r="M114" s="40">
        <v>2.83</v>
      </c>
      <c r="N114" s="40">
        <v>0.66</v>
      </c>
      <c r="O114" s="40">
        <v>0</v>
      </c>
      <c r="P114" s="40">
        <v>0</v>
      </c>
      <c r="Q114" s="40">
        <v>4.17</v>
      </c>
      <c r="R114" s="40">
        <v>0</v>
      </c>
      <c r="S114" s="40">
        <v>0.97</v>
      </c>
      <c r="T114" s="40">
        <v>0</v>
      </c>
      <c r="U114" s="52">
        <v>1.07</v>
      </c>
      <c r="V114" s="39">
        <v>0</v>
      </c>
      <c r="W114" s="39">
        <v>1.9099999999999682</v>
      </c>
      <c r="X114" s="51">
        <v>0</v>
      </c>
      <c r="Y114" s="39">
        <v>3.9300000000000068</v>
      </c>
      <c r="Z114" s="39">
        <v>0</v>
      </c>
      <c r="AA114" s="39">
        <v>0</v>
      </c>
      <c r="AB114" s="39">
        <v>0</v>
      </c>
      <c r="AC114" s="39">
        <v>0</v>
      </c>
      <c r="AD114" s="39"/>
      <c r="AE114" s="66">
        <v>0</v>
      </c>
      <c r="AF114" s="83">
        <v>5.0000000000011369E-2</v>
      </c>
      <c r="AG114" s="39">
        <v>0</v>
      </c>
      <c r="AH114" s="39">
        <v>0</v>
      </c>
      <c r="AI114" s="40">
        <v>0</v>
      </c>
      <c r="AJ114" s="40">
        <v>0</v>
      </c>
      <c r="AK114" s="40">
        <v>0</v>
      </c>
      <c r="AL114" s="40">
        <v>0</v>
      </c>
      <c r="AM114" s="39">
        <v>0</v>
      </c>
      <c r="AN114" s="39">
        <v>0</v>
      </c>
      <c r="AO114" s="39">
        <v>0</v>
      </c>
      <c r="AP114" s="39">
        <v>0</v>
      </c>
      <c r="AQ114" s="39">
        <v>0</v>
      </c>
      <c r="AR114" s="65"/>
      <c r="AS114" s="40">
        <f t="shared" si="8"/>
        <v>0.1794736842105269</v>
      </c>
      <c r="AT114" s="40">
        <f t="shared" si="9"/>
        <v>0.90421052631578835</v>
      </c>
      <c r="AU114" s="71">
        <f t="shared" si="6"/>
        <v>1.0836842105263154</v>
      </c>
      <c r="AV114" s="75">
        <f t="shared" si="7"/>
        <v>4.17</v>
      </c>
    </row>
    <row r="115" spans="1:48" ht="13.2" customHeight="1" x14ac:dyDescent="0.25">
      <c r="A115" s="4">
        <v>115</v>
      </c>
      <c r="B115" s="1"/>
      <c r="C115" s="36" t="s">
        <v>108</v>
      </c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52"/>
      <c r="V115" s="40"/>
      <c r="W115" s="39"/>
      <c r="X115" s="51"/>
      <c r="Y115" s="39"/>
      <c r="Z115" s="40"/>
      <c r="AA115" s="40"/>
      <c r="AB115" s="39"/>
      <c r="AC115" s="39"/>
      <c r="AD115" s="39"/>
      <c r="AE115" s="67"/>
      <c r="AF115" s="83"/>
      <c r="AG115" s="83"/>
      <c r="AH115" s="83"/>
      <c r="AI115" s="40"/>
      <c r="AJ115" s="40"/>
      <c r="AK115" s="40"/>
      <c r="AL115" s="40"/>
      <c r="AM115" s="118"/>
      <c r="AN115" s="118"/>
      <c r="AO115" s="118"/>
      <c r="AP115" s="118"/>
      <c r="AQ115" s="118"/>
      <c r="AR115" s="65"/>
      <c r="AS115" s="40"/>
      <c r="AT115" s="40"/>
      <c r="AU115" s="71"/>
      <c r="AV115" s="75"/>
    </row>
    <row r="116" spans="1:48" ht="13.2" customHeight="1" x14ac:dyDescent="0.25">
      <c r="A116" s="4">
        <v>116</v>
      </c>
      <c r="B116" s="1"/>
      <c r="C116" s="36" t="s">
        <v>108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39"/>
      <c r="X116" s="51"/>
      <c r="Y116" s="39"/>
      <c r="Z116" s="40"/>
      <c r="AA116" s="40"/>
      <c r="AB116" s="39"/>
      <c r="AC116" s="39"/>
      <c r="AD116" s="39"/>
      <c r="AE116" s="68"/>
      <c r="AF116" s="83"/>
      <c r="AG116" s="83"/>
      <c r="AH116" s="83"/>
      <c r="AI116" s="40"/>
      <c r="AJ116" s="40"/>
      <c r="AK116" s="40"/>
      <c r="AL116" s="40"/>
      <c r="AM116" s="100"/>
      <c r="AN116" s="100"/>
      <c r="AO116" s="100"/>
      <c r="AP116" s="100"/>
      <c r="AQ116" s="100"/>
      <c r="AR116" s="65"/>
      <c r="AS116" s="40"/>
      <c r="AT116" s="40"/>
      <c r="AU116" s="71"/>
      <c r="AV116" s="75"/>
    </row>
    <row r="117" spans="1:48" ht="13.2" customHeight="1" x14ac:dyDescent="0.25">
      <c r="A117" s="4">
        <v>117</v>
      </c>
      <c r="B117" s="1"/>
      <c r="C117" s="36" t="s">
        <v>109</v>
      </c>
      <c r="D117" s="104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40"/>
      <c r="U117" s="40"/>
      <c r="V117" s="55"/>
      <c r="W117" s="39"/>
      <c r="X117" s="51"/>
      <c r="Y117" s="39"/>
      <c r="Z117" s="40"/>
      <c r="AA117" s="40"/>
      <c r="AB117" s="39"/>
      <c r="AC117" s="39"/>
      <c r="AD117" s="39"/>
      <c r="AE117" s="68"/>
      <c r="AF117" s="83"/>
      <c r="AG117" s="83"/>
      <c r="AH117" s="83"/>
      <c r="AI117" s="40"/>
      <c r="AJ117" s="40"/>
      <c r="AK117" s="40"/>
      <c r="AL117" s="40"/>
      <c r="AM117" s="100"/>
      <c r="AN117" s="100"/>
      <c r="AO117" s="100"/>
      <c r="AP117" s="100"/>
      <c r="AQ117" s="100"/>
      <c r="AR117" s="65"/>
      <c r="AS117" s="40"/>
      <c r="AT117" s="40"/>
      <c r="AU117" s="71"/>
      <c r="AV117" s="75"/>
    </row>
    <row r="118" spans="1:48" ht="13.2" customHeight="1" x14ac:dyDescent="0.25">
      <c r="A118" s="4">
        <v>118</v>
      </c>
      <c r="B118" s="1"/>
      <c r="C118" s="36" t="s">
        <v>102</v>
      </c>
      <c r="D118" s="105">
        <v>1.7</v>
      </c>
      <c r="E118" s="105">
        <v>1.7</v>
      </c>
      <c r="F118" s="105">
        <v>1.7</v>
      </c>
      <c r="G118" s="105">
        <v>0.108</v>
      </c>
      <c r="H118" s="105">
        <v>0.108</v>
      </c>
      <c r="I118" s="105">
        <v>0.108</v>
      </c>
      <c r="J118" s="105">
        <v>0.108</v>
      </c>
      <c r="K118" s="105">
        <v>0.108</v>
      </c>
      <c r="L118" s="40">
        <v>0</v>
      </c>
      <c r="M118" s="40">
        <v>1.43</v>
      </c>
      <c r="N118" s="40">
        <v>2.2000000000000002</v>
      </c>
      <c r="O118" s="40">
        <v>5.1100000000000003</v>
      </c>
      <c r="P118" s="40">
        <v>0.31</v>
      </c>
      <c r="Q118" s="40">
        <v>0</v>
      </c>
      <c r="R118" s="40">
        <v>0</v>
      </c>
      <c r="S118" s="40">
        <v>0</v>
      </c>
      <c r="T118" s="40">
        <v>0</v>
      </c>
      <c r="U118" s="52">
        <v>0</v>
      </c>
      <c r="V118" s="39">
        <v>0.97</v>
      </c>
      <c r="W118" s="39">
        <v>0</v>
      </c>
      <c r="X118" s="51">
        <v>0.62000000000000455</v>
      </c>
      <c r="Y118" s="39">
        <v>0</v>
      </c>
      <c r="Z118" s="39">
        <v>0</v>
      </c>
      <c r="AA118" s="39">
        <v>0</v>
      </c>
      <c r="AB118" s="39">
        <v>0</v>
      </c>
      <c r="AC118" s="39">
        <v>0</v>
      </c>
      <c r="AD118" s="39"/>
      <c r="AE118" s="66">
        <v>1.02</v>
      </c>
      <c r="AF118" s="83">
        <v>0</v>
      </c>
      <c r="AG118" s="39">
        <v>0</v>
      </c>
      <c r="AH118" s="39">
        <v>0</v>
      </c>
      <c r="AI118" s="40">
        <v>0</v>
      </c>
      <c r="AJ118" s="40">
        <v>0</v>
      </c>
      <c r="AK118" s="40">
        <v>0</v>
      </c>
      <c r="AL118" s="39">
        <v>0</v>
      </c>
      <c r="AM118" s="119">
        <v>0</v>
      </c>
      <c r="AN118" s="39">
        <v>0</v>
      </c>
      <c r="AO118" s="39">
        <v>0</v>
      </c>
      <c r="AP118" s="39">
        <v>0</v>
      </c>
      <c r="AQ118" s="39">
        <v>0</v>
      </c>
      <c r="AR118" s="65"/>
      <c r="AS118" s="40">
        <f t="shared" si="8"/>
        <v>0.40610526315789497</v>
      </c>
      <c r="AT118" s="40">
        <f t="shared" si="9"/>
        <v>0.45073684210526316</v>
      </c>
      <c r="AU118" s="71">
        <f t="shared" si="6"/>
        <v>0.85684210526315807</v>
      </c>
      <c r="AV118" s="75">
        <f t="shared" si="7"/>
        <v>5.1100000000000003</v>
      </c>
    </row>
    <row r="119" spans="1:48" ht="13.2" customHeight="1" x14ac:dyDescent="0.25">
      <c r="A119" s="4">
        <v>119</v>
      </c>
      <c r="B119" s="1"/>
      <c r="C119" s="36" t="s">
        <v>103</v>
      </c>
      <c r="D119" s="40">
        <v>0.35</v>
      </c>
      <c r="E119" s="40">
        <v>0.4</v>
      </c>
      <c r="F119" s="40">
        <v>0.4</v>
      </c>
      <c r="G119" s="40">
        <v>2.2000000000000002</v>
      </c>
      <c r="H119" s="40">
        <v>0</v>
      </c>
      <c r="I119" s="40">
        <v>0.67</v>
      </c>
      <c r="J119" s="40">
        <v>0</v>
      </c>
      <c r="K119" s="40">
        <v>0</v>
      </c>
      <c r="L119" s="40">
        <v>0</v>
      </c>
      <c r="M119" s="40">
        <v>1.38</v>
      </c>
      <c r="N119" s="40">
        <v>0</v>
      </c>
      <c r="O119" s="40">
        <v>2.14</v>
      </c>
      <c r="P119" s="40">
        <v>0</v>
      </c>
      <c r="Q119" s="40">
        <v>5.84</v>
      </c>
      <c r="R119" s="40">
        <v>0</v>
      </c>
      <c r="S119" s="40">
        <v>0</v>
      </c>
      <c r="T119" s="40">
        <v>0</v>
      </c>
      <c r="U119" s="52">
        <v>0</v>
      </c>
      <c r="V119" s="39">
        <v>0</v>
      </c>
      <c r="W119" s="39">
        <v>0</v>
      </c>
      <c r="X119" s="51">
        <v>1.8199999999999932</v>
      </c>
      <c r="Y119" s="39">
        <v>0.51999999999998181</v>
      </c>
      <c r="Z119" s="39">
        <v>0</v>
      </c>
      <c r="AA119" s="39">
        <v>1.0699999999999932</v>
      </c>
      <c r="AB119" s="39">
        <v>0</v>
      </c>
      <c r="AC119" s="39">
        <v>0</v>
      </c>
      <c r="AD119" s="39"/>
      <c r="AE119" s="66">
        <v>0</v>
      </c>
      <c r="AF119" s="83">
        <v>0</v>
      </c>
      <c r="AG119" s="39">
        <v>2.8500000000000227</v>
      </c>
      <c r="AH119" s="39">
        <v>0</v>
      </c>
      <c r="AI119" s="40">
        <v>0</v>
      </c>
      <c r="AJ119" s="40">
        <v>0</v>
      </c>
      <c r="AK119" s="40">
        <v>0</v>
      </c>
      <c r="AL119" s="39">
        <v>0</v>
      </c>
      <c r="AM119" s="119">
        <v>0</v>
      </c>
      <c r="AN119" s="39">
        <v>0</v>
      </c>
      <c r="AO119" s="39">
        <v>0</v>
      </c>
      <c r="AP119" s="39">
        <v>0</v>
      </c>
      <c r="AQ119" s="39">
        <v>0</v>
      </c>
      <c r="AR119" s="65"/>
      <c r="AS119" s="40">
        <f t="shared" si="8"/>
        <v>0.13526315789473647</v>
      </c>
      <c r="AT119" s="40">
        <f t="shared" si="9"/>
        <v>0.89842105263157901</v>
      </c>
      <c r="AU119" s="71">
        <f t="shared" si="6"/>
        <v>1.0336842105263155</v>
      </c>
      <c r="AV119" s="75">
        <f t="shared" si="7"/>
        <v>5.84</v>
      </c>
    </row>
    <row r="120" spans="1:48" ht="13.2" customHeight="1" x14ac:dyDescent="0.25">
      <c r="A120" s="4">
        <v>120</v>
      </c>
      <c r="B120" s="1"/>
      <c r="C120" s="36" t="s">
        <v>104</v>
      </c>
      <c r="D120" s="105">
        <v>1.3560000000000001</v>
      </c>
      <c r="E120" s="105">
        <v>1.3560000000000001</v>
      </c>
      <c r="F120" s="105">
        <v>1.3560000000000001</v>
      </c>
      <c r="G120" s="105">
        <v>1.3560000000000001</v>
      </c>
      <c r="H120" s="40">
        <v>1</v>
      </c>
      <c r="I120" s="40">
        <v>0.67</v>
      </c>
      <c r="J120" s="40">
        <v>0.85</v>
      </c>
      <c r="K120" s="40">
        <v>0.68</v>
      </c>
      <c r="L120" s="40">
        <v>4.54</v>
      </c>
      <c r="M120" s="40">
        <v>1.72</v>
      </c>
      <c r="N120" s="40">
        <v>0</v>
      </c>
      <c r="O120" s="40">
        <v>0</v>
      </c>
      <c r="P120" s="40">
        <v>0</v>
      </c>
      <c r="Q120" s="40">
        <v>0.79</v>
      </c>
      <c r="R120" s="40">
        <v>1.99</v>
      </c>
      <c r="S120" s="40">
        <v>0</v>
      </c>
      <c r="T120" s="40">
        <v>0</v>
      </c>
      <c r="U120" s="52">
        <v>0</v>
      </c>
      <c r="V120" s="39">
        <v>0</v>
      </c>
      <c r="W120" s="39">
        <v>0</v>
      </c>
      <c r="X120" s="51">
        <v>0</v>
      </c>
      <c r="Y120" s="39">
        <v>1.0400000000000205</v>
      </c>
      <c r="Z120" s="39">
        <v>0</v>
      </c>
      <c r="AA120" s="39">
        <v>3.4499999999999886</v>
      </c>
      <c r="AB120" s="39">
        <v>0</v>
      </c>
      <c r="AC120" s="39">
        <v>1.6800000000000068</v>
      </c>
      <c r="AD120" s="39"/>
      <c r="AE120" s="66">
        <v>5.28</v>
      </c>
      <c r="AF120" s="85">
        <v>0</v>
      </c>
      <c r="AG120" s="39">
        <v>0</v>
      </c>
      <c r="AH120" s="39">
        <v>0</v>
      </c>
      <c r="AI120" s="40">
        <v>0</v>
      </c>
      <c r="AJ120" s="40">
        <v>1.2900000000000205</v>
      </c>
      <c r="AK120" s="40">
        <v>1.23</v>
      </c>
      <c r="AL120" s="39">
        <v>1.1099999999999568</v>
      </c>
      <c r="AM120" s="119">
        <v>0</v>
      </c>
      <c r="AN120" s="39">
        <v>0.82900000000000773</v>
      </c>
      <c r="AO120" s="39">
        <v>0</v>
      </c>
      <c r="AP120" s="39">
        <v>0</v>
      </c>
      <c r="AQ120" s="39">
        <v>0</v>
      </c>
      <c r="AR120" s="65"/>
      <c r="AS120" s="40">
        <f t="shared" si="8"/>
        <v>0.75373684210526237</v>
      </c>
      <c r="AT120" s="40">
        <f t="shared" si="9"/>
        <v>0.73536842105263245</v>
      </c>
      <c r="AU120" s="71">
        <f t="shared" si="6"/>
        <v>1.4891052631578949</v>
      </c>
      <c r="AV120" s="75">
        <f t="shared" si="7"/>
        <v>4.54</v>
      </c>
    </row>
    <row r="121" spans="1:48" ht="13.2" customHeight="1" x14ac:dyDescent="0.25">
      <c r="A121" s="4">
        <v>121</v>
      </c>
      <c r="B121" s="1"/>
      <c r="C121" s="36" t="s">
        <v>35</v>
      </c>
      <c r="D121" s="40">
        <v>0</v>
      </c>
      <c r="E121" s="40">
        <v>1.2</v>
      </c>
      <c r="F121" s="40">
        <v>0</v>
      </c>
      <c r="G121" s="40">
        <v>0.4</v>
      </c>
      <c r="H121" s="40">
        <v>0</v>
      </c>
      <c r="I121" s="40">
        <v>1.18</v>
      </c>
      <c r="J121" s="40">
        <v>0</v>
      </c>
      <c r="K121" s="40">
        <v>0.25</v>
      </c>
      <c r="L121" s="40">
        <v>0</v>
      </c>
      <c r="M121" s="40">
        <v>1.7</v>
      </c>
      <c r="N121" s="40">
        <v>1.26</v>
      </c>
      <c r="O121" s="40">
        <v>0.33</v>
      </c>
      <c r="P121" s="40">
        <v>0</v>
      </c>
      <c r="Q121" s="40">
        <v>1.56</v>
      </c>
      <c r="R121" s="40">
        <v>1.66</v>
      </c>
      <c r="S121" s="40">
        <v>0</v>
      </c>
      <c r="T121" s="40">
        <v>0</v>
      </c>
      <c r="U121" s="52">
        <v>1.53</v>
      </c>
      <c r="V121" s="39">
        <v>0</v>
      </c>
      <c r="W121" s="39">
        <v>0</v>
      </c>
      <c r="X121" s="51">
        <v>2.0600000000000023</v>
      </c>
      <c r="Y121" s="39">
        <v>0.28000000000002956</v>
      </c>
      <c r="Z121" s="39">
        <v>0</v>
      </c>
      <c r="AA121" s="39">
        <v>0</v>
      </c>
      <c r="AB121" s="39">
        <v>0</v>
      </c>
      <c r="AC121" s="39">
        <v>0</v>
      </c>
      <c r="AD121" s="39"/>
      <c r="AE121" s="66">
        <v>0</v>
      </c>
      <c r="AF121" s="83">
        <v>2.2299999999999613</v>
      </c>
      <c r="AG121" s="39">
        <v>2.9600000000000364</v>
      </c>
      <c r="AH121" s="39">
        <v>0</v>
      </c>
      <c r="AI121" s="40">
        <v>0</v>
      </c>
      <c r="AJ121" s="40">
        <v>0</v>
      </c>
      <c r="AK121" s="40">
        <v>0</v>
      </c>
      <c r="AL121" s="39">
        <v>0.76999999999998181</v>
      </c>
      <c r="AM121" s="119">
        <v>0</v>
      </c>
      <c r="AN121" s="39">
        <v>1.5260000000000105</v>
      </c>
      <c r="AO121" s="39">
        <v>5.3940000000000055</v>
      </c>
      <c r="AP121" s="39">
        <v>0</v>
      </c>
      <c r="AQ121" s="39">
        <v>0</v>
      </c>
      <c r="AR121" s="65"/>
      <c r="AS121" s="40">
        <f t="shared" si="8"/>
        <v>0.50031578947368194</v>
      </c>
      <c r="AT121" s="40">
        <f t="shared" si="9"/>
        <v>0.88336842105263524</v>
      </c>
      <c r="AU121" s="71">
        <f t="shared" si="6"/>
        <v>1.3836842105263172</v>
      </c>
      <c r="AV121" s="75">
        <f t="shared" si="7"/>
        <v>5.3940000000000055</v>
      </c>
    </row>
    <row r="122" spans="1:48" ht="13.2" customHeight="1" x14ac:dyDescent="0.25">
      <c r="A122" s="4">
        <v>122</v>
      </c>
      <c r="B122" s="1"/>
      <c r="C122" s="36" t="s">
        <v>36</v>
      </c>
      <c r="D122" s="40">
        <v>0</v>
      </c>
      <c r="E122" s="40">
        <v>0.46</v>
      </c>
      <c r="F122" s="40">
        <v>0</v>
      </c>
      <c r="G122" s="40">
        <v>0</v>
      </c>
      <c r="H122" s="40">
        <v>0.7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52">
        <v>0</v>
      </c>
      <c r="V122" s="39">
        <v>0</v>
      </c>
      <c r="W122" s="39">
        <v>0</v>
      </c>
      <c r="X122" s="51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/>
      <c r="AE122" s="66">
        <v>0</v>
      </c>
      <c r="AF122" s="83">
        <v>0</v>
      </c>
      <c r="AG122" s="39">
        <v>3.7999999999999545</v>
      </c>
      <c r="AH122" s="39">
        <v>0</v>
      </c>
      <c r="AI122" s="40">
        <v>0</v>
      </c>
      <c r="AJ122" s="40">
        <v>0</v>
      </c>
      <c r="AK122" s="40">
        <v>0</v>
      </c>
      <c r="AL122" s="39">
        <v>0</v>
      </c>
      <c r="AM122" s="119">
        <v>0</v>
      </c>
      <c r="AN122" s="39">
        <v>0</v>
      </c>
      <c r="AO122" s="39">
        <v>4.82000000000005</v>
      </c>
      <c r="AP122" s="39">
        <v>0</v>
      </c>
      <c r="AQ122" s="39">
        <v>0</v>
      </c>
      <c r="AR122" s="65"/>
      <c r="AS122" s="40">
        <f t="shared" si="8"/>
        <v>3.6842105263157891E-2</v>
      </c>
      <c r="AT122" s="40">
        <f t="shared" si="9"/>
        <v>0.47789473684210554</v>
      </c>
      <c r="AU122" s="71">
        <f t="shared" si="6"/>
        <v>0.51473684210526338</v>
      </c>
      <c r="AV122" s="75">
        <f t="shared" si="7"/>
        <v>4.82000000000005</v>
      </c>
    </row>
    <row r="123" spans="1:48" ht="13.2" customHeight="1" x14ac:dyDescent="0.25">
      <c r="A123" s="4">
        <v>123</v>
      </c>
      <c r="B123" s="1"/>
      <c r="C123" s="36" t="s">
        <v>121</v>
      </c>
      <c r="D123" s="40">
        <v>0</v>
      </c>
      <c r="E123" s="40">
        <v>3.35</v>
      </c>
      <c r="F123" s="40">
        <v>0</v>
      </c>
      <c r="G123" s="40">
        <v>2.2999999999999998</v>
      </c>
      <c r="H123" s="40">
        <v>1.3</v>
      </c>
      <c r="I123" s="40">
        <v>0</v>
      </c>
      <c r="J123" s="40">
        <v>0</v>
      </c>
      <c r="K123" s="40">
        <v>6</v>
      </c>
      <c r="L123" s="40">
        <v>0.9</v>
      </c>
      <c r="M123" s="40">
        <v>0</v>
      </c>
      <c r="N123" s="40">
        <v>1.94</v>
      </c>
      <c r="O123" s="40">
        <v>0.79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52">
        <v>0</v>
      </c>
      <c r="V123" s="39">
        <v>0</v>
      </c>
      <c r="W123" s="56">
        <v>0</v>
      </c>
      <c r="X123" s="51">
        <v>0</v>
      </c>
      <c r="Y123" s="39">
        <v>0</v>
      </c>
      <c r="Z123" s="39"/>
      <c r="AA123" s="39"/>
      <c r="AB123" s="39"/>
      <c r="AC123" s="39"/>
      <c r="AD123" s="39"/>
      <c r="AE123" s="39"/>
      <c r="AF123" s="39"/>
      <c r="AG123" s="39"/>
      <c r="AH123" s="39"/>
      <c r="AI123" s="99"/>
      <c r="AJ123" s="99"/>
      <c r="AK123" s="99"/>
      <c r="AL123" s="117"/>
      <c r="AM123" s="117"/>
      <c r="AN123" s="120"/>
      <c r="AO123" s="121"/>
      <c r="AP123" s="39"/>
      <c r="AQ123" s="39"/>
      <c r="AR123" s="65"/>
      <c r="AS123" s="40">
        <f>(D123+F123+H123+J123+L123+N123+P123+R123+T123+V123+X123)/11</f>
        <v>0.3763636363636364</v>
      </c>
      <c r="AT123" s="40">
        <f>(E123+G123+I123+K123+M123+O123+Q123+S123+U123+W123+Y123)/11</f>
        <v>1.1309090909090911</v>
      </c>
      <c r="AU123" s="71">
        <f t="shared" si="6"/>
        <v>1.5072727272727275</v>
      </c>
      <c r="AV123" s="75">
        <f t="shared" si="7"/>
        <v>6</v>
      </c>
    </row>
    <row r="124" spans="1:48" s="19" customFormat="1" ht="13.2" customHeight="1" x14ac:dyDescent="0.25">
      <c r="A124" s="21"/>
      <c r="C124" s="20" t="s">
        <v>45</v>
      </c>
      <c r="D124" s="106">
        <f>SUM(D1:D123)/123</f>
        <v>0.18639024390243902</v>
      </c>
      <c r="E124" s="107">
        <f t="shared" ref="E124:AF124" si="10">SUM(E1:E123)/123</f>
        <v>0.70086178861788595</v>
      </c>
      <c r="F124" s="62">
        <f t="shared" si="10"/>
        <v>0.66793495934959335</v>
      </c>
      <c r="G124" s="107">
        <f t="shared" si="10"/>
        <v>1.0281626016260164</v>
      </c>
      <c r="H124" s="62">
        <f t="shared" si="10"/>
        <v>0.38095934959349587</v>
      </c>
      <c r="I124" s="107">
        <f t="shared" si="10"/>
        <v>1.1742113821138211</v>
      </c>
      <c r="J124" s="62">
        <f t="shared" si="10"/>
        <v>0.75437398373983733</v>
      </c>
      <c r="K124" s="107">
        <f t="shared" si="10"/>
        <v>1.0360813008130081</v>
      </c>
      <c r="L124" s="62">
        <f t="shared" si="10"/>
        <v>1.1500000000000001</v>
      </c>
      <c r="M124" s="107">
        <f t="shared" si="10"/>
        <v>1.6393495934959348</v>
      </c>
      <c r="N124" s="108">
        <f t="shared" si="10"/>
        <v>0.44203252032520324</v>
      </c>
      <c r="O124" s="107">
        <f t="shared" si="10"/>
        <v>0.89829268292682918</v>
      </c>
      <c r="P124" s="108">
        <f t="shared" si="10"/>
        <v>0.16943089430894309</v>
      </c>
      <c r="Q124" s="107">
        <f t="shared" si="10"/>
        <v>1.1260975609756096</v>
      </c>
      <c r="R124" s="108">
        <f t="shared" si="10"/>
        <v>0.63048780487804879</v>
      </c>
      <c r="S124" s="107">
        <f t="shared" si="10"/>
        <v>0.91422764227642317</v>
      </c>
      <c r="T124" s="108">
        <f t="shared" si="10"/>
        <v>0.22544715447154473</v>
      </c>
      <c r="U124" s="107">
        <f t="shared" si="10"/>
        <v>0.34089430894308942</v>
      </c>
      <c r="V124" s="107">
        <f t="shared" si="10"/>
        <v>0.67260162601625906</v>
      </c>
      <c r="W124" s="107">
        <f t="shared" si="10"/>
        <v>1.2246341463414632</v>
      </c>
      <c r="X124" s="108">
        <f t="shared" si="10"/>
        <v>0.32642276422764205</v>
      </c>
      <c r="Y124" s="107">
        <f t="shared" si="10"/>
        <v>1.1343902439024387</v>
      </c>
      <c r="Z124" s="108">
        <f t="shared" si="10"/>
        <v>0.29178861788617966</v>
      </c>
      <c r="AA124" s="107">
        <f t="shared" si="10"/>
        <v>0.60552845528455268</v>
      </c>
      <c r="AB124" s="108">
        <f t="shared" si="10"/>
        <v>0.26471544715447148</v>
      </c>
      <c r="AC124" s="107">
        <f t="shared" si="10"/>
        <v>0.89821138211382179</v>
      </c>
      <c r="AD124" s="108"/>
      <c r="AE124" s="107"/>
      <c r="AF124" s="108">
        <f t="shared" si="10"/>
        <v>0.56268292682926802</v>
      </c>
      <c r="AG124" s="107">
        <f>SUM(AG1:AG123)/123</f>
        <v>1.2205691056910577</v>
      </c>
      <c r="AH124" s="62">
        <f t="shared" ref="AH124:AJ124" si="11">SUM(AH1:AH123)/123</f>
        <v>0.21398373983739791</v>
      </c>
      <c r="AI124" s="107">
        <f>SUM(AI1:AI123)/123</f>
        <v>0.4039837398373981</v>
      </c>
      <c r="AJ124" s="111">
        <f t="shared" si="11"/>
        <v>0.56089430894308834</v>
      </c>
      <c r="AK124" s="107">
        <f>SUM(AK1:AK123)/123</f>
        <v>1.1846341463414647</v>
      </c>
      <c r="AL124" s="111">
        <f t="shared" ref="AL124:AQ124" si="12">SUM(AL1:AL123)/123</f>
        <v>0.18243902439024343</v>
      </c>
      <c r="AM124" s="107">
        <f t="shared" si="12"/>
        <v>0.72934959349593342</v>
      </c>
      <c r="AN124" s="111">
        <f t="shared" si="12"/>
        <v>0.41459349593495848</v>
      </c>
      <c r="AO124" s="107">
        <f t="shared" si="12"/>
        <v>1.0356341463414647</v>
      </c>
      <c r="AP124" s="123">
        <f t="shared" si="12"/>
        <v>0.2180243902439026</v>
      </c>
      <c r="AQ124" s="123">
        <f t="shared" si="12"/>
        <v>0.83852032520325293</v>
      </c>
      <c r="AR124" s="94"/>
      <c r="AS124" s="43">
        <f>(D124+F124+H124+J124+L124+N124+P124+R124+T124+V124+X124+Z124+AB124+AF124+AH124+AJ124+AL124+AN124+AP124)/19</f>
        <v>0.43764227642276399</v>
      </c>
      <c r="AT124" s="43">
        <f>(E124+G124+I124+K124+M124+O124+Q124+S124+U124+W124+Y124+AA124+AC124+AG124+AI124+AK124+AM124+AO124+AQ124)/19</f>
        <v>0.95440179717586671</v>
      </c>
      <c r="AU124" s="45">
        <f t="shared" ref="AU124:AU126" si="13">AS124+AT124</f>
        <v>1.3920440735986306</v>
      </c>
      <c r="AV124" s="78"/>
    </row>
    <row r="125" spans="1:48" s="9" customFormat="1" ht="13.2" customHeight="1" x14ac:dyDescent="0.25">
      <c r="A125" s="21"/>
      <c r="C125" s="23" t="s">
        <v>44</v>
      </c>
      <c r="D125" s="109"/>
      <c r="E125" s="57">
        <f>D124+E124</f>
        <v>0.88725203252032503</v>
      </c>
      <c r="F125" s="58"/>
      <c r="G125" s="57">
        <f>F124+G124</f>
        <v>1.6960975609756097</v>
      </c>
      <c r="H125" s="58"/>
      <c r="I125" s="57">
        <f>H124+I124</f>
        <v>1.5551707317073169</v>
      </c>
      <c r="J125" s="58"/>
      <c r="K125" s="57">
        <f>J124+K124</f>
        <v>1.7904552845528454</v>
      </c>
      <c r="L125" s="58"/>
      <c r="M125" s="57">
        <f>L124+M124</f>
        <v>2.7893495934959347</v>
      </c>
      <c r="N125" s="58"/>
      <c r="O125" s="57">
        <f>N124+O124</f>
        <v>1.3403252032520325</v>
      </c>
      <c r="P125" s="58"/>
      <c r="Q125" s="57">
        <f>P124+Q124</f>
        <v>1.2955284552845527</v>
      </c>
      <c r="R125" s="58"/>
      <c r="S125" s="57">
        <f>R124+S124</f>
        <v>1.544715447154472</v>
      </c>
      <c r="T125" s="59"/>
      <c r="U125" s="57">
        <f>T124+U124</f>
        <v>0.56634146341463421</v>
      </c>
      <c r="V125" s="60"/>
      <c r="W125" s="57">
        <f>V124+W124</f>
        <v>1.8972357723577222</v>
      </c>
      <c r="X125" s="61"/>
      <c r="Y125" s="57">
        <f>X124+Y124</f>
        <v>1.4608130081300807</v>
      </c>
      <c r="Z125" s="61"/>
      <c r="AA125" s="57">
        <f>Z124+AA124</f>
        <v>0.89731707317073228</v>
      </c>
      <c r="AB125" s="61"/>
      <c r="AC125" s="57">
        <f>AB124+AC124</f>
        <v>1.1629268292682933</v>
      </c>
      <c r="AD125" s="102"/>
      <c r="AE125" s="57"/>
      <c r="AF125" s="102"/>
      <c r="AG125" s="57">
        <f>AF124+AG124</f>
        <v>1.7832520325203256</v>
      </c>
      <c r="AH125" s="102"/>
      <c r="AI125" s="57">
        <f>AH124+AI124</f>
        <v>0.61796747967479604</v>
      </c>
      <c r="AJ125" s="61"/>
      <c r="AK125" s="57">
        <f>AJ124+AK124</f>
        <v>1.7455284552845529</v>
      </c>
      <c r="AL125" s="61"/>
      <c r="AM125" s="57">
        <f>AL124+AM124</f>
        <v>0.91178861788617682</v>
      </c>
      <c r="AN125" s="106"/>
      <c r="AO125" s="57">
        <f>AN124+AO124</f>
        <v>1.4502276422764231</v>
      </c>
      <c r="AP125" s="102"/>
      <c r="AQ125" s="124">
        <f t="shared" ref="AQ125" si="14">AP124+AQ124</f>
        <v>1.0565447154471554</v>
      </c>
      <c r="AR125" s="94"/>
      <c r="AS125" s="87"/>
      <c r="AT125" s="116"/>
      <c r="AU125" s="82"/>
      <c r="AV125" s="73"/>
    </row>
    <row r="126" spans="1:48" s="19" customFormat="1" ht="13.2" customHeight="1" x14ac:dyDescent="0.25">
      <c r="A126" s="21"/>
      <c r="C126" s="20" t="s">
        <v>46</v>
      </c>
      <c r="D126" s="106">
        <f>SUM(D1:D123)/105</f>
        <v>0.21834285714285712</v>
      </c>
      <c r="E126" s="110">
        <f t="shared" ref="E126:Y126" si="15">SUM(E1:E123)/105</f>
        <v>0.82100952380952352</v>
      </c>
      <c r="F126" s="62">
        <f t="shared" si="15"/>
        <v>0.78243809523809504</v>
      </c>
      <c r="G126" s="110">
        <f t="shared" si="15"/>
        <v>1.2044190476190475</v>
      </c>
      <c r="H126" s="62">
        <f t="shared" si="15"/>
        <v>0.44626666666666659</v>
      </c>
      <c r="I126" s="110">
        <f t="shared" si="15"/>
        <v>1.3755047619047618</v>
      </c>
      <c r="J126" s="62">
        <f t="shared" si="15"/>
        <v>0.88369523809523809</v>
      </c>
      <c r="K126" s="110">
        <f t="shared" si="15"/>
        <v>1.2136952380952382</v>
      </c>
      <c r="L126" s="62">
        <f t="shared" si="15"/>
        <v>1.3471428571428572</v>
      </c>
      <c r="M126" s="62">
        <f t="shared" si="15"/>
        <v>1.9203809523809523</v>
      </c>
      <c r="N126" s="111">
        <f t="shared" si="15"/>
        <v>0.51780952380952383</v>
      </c>
      <c r="O126" s="62">
        <f t="shared" si="15"/>
        <v>1.0522857142857143</v>
      </c>
      <c r="P126" s="111">
        <f t="shared" si="15"/>
        <v>0.19847619047619047</v>
      </c>
      <c r="Q126" s="62">
        <f t="shared" si="15"/>
        <v>1.319142857142857</v>
      </c>
      <c r="R126" s="111">
        <f t="shared" si="15"/>
        <v>0.73857142857142855</v>
      </c>
      <c r="S126" s="62">
        <f t="shared" si="15"/>
        <v>1.0709523809523813</v>
      </c>
      <c r="T126" s="111">
        <f t="shared" si="15"/>
        <v>0.26409523809523811</v>
      </c>
      <c r="U126" s="62">
        <f t="shared" si="15"/>
        <v>0.39933333333333332</v>
      </c>
      <c r="V126" s="111">
        <f t="shared" si="15"/>
        <v>0.78790476190476055</v>
      </c>
      <c r="W126" s="62">
        <f t="shared" si="15"/>
        <v>1.4345714285714282</v>
      </c>
      <c r="X126" s="111">
        <f t="shared" si="15"/>
        <v>0.3823809523809521</v>
      </c>
      <c r="Y126" s="62">
        <f t="shared" si="15"/>
        <v>1.3288571428571425</v>
      </c>
      <c r="Z126" s="111">
        <f>SUM(Z1:Z123)/104</f>
        <v>0.34509615384615483</v>
      </c>
      <c r="AA126" s="62">
        <f t="shared" ref="AA126:AF126" si="16">SUM(AA1:AA123)/104</f>
        <v>0.71615384615384592</v>
      </c>
      <c r="AB126" s="111">
        <f t="shared" si="16"/>
        <v>0.31307692307692303</v>
      </c>
      <c r="AC126" s="62">
        <f t="shared" si="16"/>
        <v>1.0623076923076931</v>
      </c>
      <c r="AD126" s="111"/>
      <c r="AE126" s="107"/>
      <c r="AF126" s="111">
        <f t="shared" si="16"/>
        <v>0.66548076923076893</v>
      </c>
      <c r="AG126" s="62">
        <f>SUM(AG1:AG123)/104</f>
        <v>1.4435576923076934</v>
      </c>
      <c r="AH126" s="106">
        <f t="shared" ref="AH126:AJ126" si="17">SUM(AH1:AH123)/104</f>
        <v>0.25307692307692253</v>
      </c>
      <c r="AI126" s="107">
        <f>SUM(AI1:AI123)/104</f>
        <v>0.47778846153846122</v>
      </c>
      <c r="AJ126" s="111">
        <f t="shared" si="17"/>
        <v>0.6633653846153833</v>
      </c>
      <c r="AK126" s="107">
        <f>SUM(AK1:AK123)/104</f>
        <v>1.4010576923076938</v>
      </c>
      <c r="AL126" s="111">
        <f>SUM(AL1:AL123)/103</f>
        <v>0.21786407766990235</v>
      </c>
      <c r="AM126" s="107">
        <f>SUM(AM1:AM123)/103</f>
        <v>0.87097087378640592</v>
      </c>
      <c r="AN126" s="111">
        <f t="shared" ref="AN126:AQ126" si="18">SUM(AN1:AN123)/103</f>
        <v>0.49509708737863972</v>
      </c>
      <c r="AO126" s="107">
        <f t="shared" si="18"/>
        <v>1.2367281553398073</v>
      </c>
      <c r="AP126" s="110">
        <f t="shared" si="18"/>
        <v>0.26035922330097111</v>
      </c>
      <c r="AQ126" s="110">
        <f t="shared" si="18"/>
        <v>1.0013398058252438</v>
      </c>
      <c r="AR126" s="94"/>
      <c r="AS126" s="43">
        <f>(D126+F126+H126+J126+L126+N126+P126+R126+T126+V126+X126+Z126+AB126+AF126+AH126+AJ126+AL126+AN126+AP126)/19</f>
        <v>0.51476528166944602</v>
      </c>
      <c r="AT126" s="43">
        <f>(E126+G126+I126+K126+M126+O126+Q126+S126+U126+W126+Y126+AA126+AC126+AG126+AI126+AK126+AM126+AO126+AQ126)/19</f>
        <v>1.1236871895010119</v>
      </c>
      <c r="AU126" s="45">
        <f t="shared" si="13"/>
        <v>1.6384524711704578</v>
      </c>
      <c r="AV126" s="72"/>
    </row>
    <row r="127" spans="1:48" s="9" customFormat="1" ht="13.2" customHeight="1" x14ac:dyDescent="0.25">
      <c r="A127" s="21"/>
      <c r="C127" s="23" t="s">
        <v>44</v>
      </c>
      <c r="D127" s="112"/>
      <c r="E127" s="110">
        <f>D126+E126</f>
        <v>1.0393523809523806</v>
      </c>
      <c r="F127" s="63"/>
      <c r="G127" s="110">
        <f>F126+G126</f>
        <v>1.9868571428571427</v>
      </c>
      <c r="H127" s="63"/>
      <c r="I127" s="110">
        <f>H126+I126</f>
        <v>1.8217714285714284</v>
      </c>
      <c r="J127" s="63"/>
      <c r="K127" s="110">
        <f>J126+K126</f>
        <v>2.0973904761904762</v>
      </c>
      <c r="L127" s="63"/>
      <c r="M127" s="110">
        <f>L126+M126</f>
        <v>3.2675238095238095</v>
      </c>
      <c r="N127" s="63"/>
      <c r="O127" s="110">
        <f>N126+O126</f>
        <v>1.570095238095238</v>
      </c>
      <c r="P127" s="63"/>
      <c r="Q127" s="57">
        <f>P126+Q126</f>
        <v>1.5176190476190474</v>
      </c>
      <c r="R127" s="63"/>
      <c r="S127" s="110">
        <f>R126+S126</f>
        <v>1.8095238095238098</v>
      </c>
      <c r="T127" s="18"/>
      <c r="U127" s="110">
        <f>T126+U126</f>
        <v>0.66342857142857148</v>
      </c>
      <c r="V127" s="113"/>
      <c r="W127" s="110">
        <f>V126+W126</f>
        <v>2.2224761904761889</v>
      </c>
      <c r="X127" s="106"/>
      <c r="Y127" s="57">
        <f>X126+Y126</f>
        <v>1.7112380952380946</v>
      </c>
      <c r="Z127" s="61"/>
      <c r="AA127" s="57">
        <f>Z126+AA126</f>
        <v>1.0612500000000007</v>
      </c>
      <c r="AB127" s="61"/>
      <c r="AC127" s="57">
        <f>AB126+AC126</f>
        <v>1.3753846153846161</v>
      </c>
      <c r="AD127" s="102"/>
      <c r="AE127" s="57"/>
      <c r="AF127" s="102"/>
      <c r="AG127" s="57">
        <f>AF126+AG126</f>
        <v>2.1090384615384625</v>
      </c>
      <c r="AH127" s="102"/>
      <c r="AI127" s="57">
        <f>AH126+AI126</f>
        <v>0.73086538461538375</v>
      </c>
      <c r="AJ127" s="102"/>
      <c r="AK127" s="57">
        <f>AJ126+AK126</f>
        <v>2.0644230769230774</v>
      </c>
      <c r="AL127" s="61"/>
      <c r="AM127" s="57">
        <f>AL126+AM126</f>
        <v>1.0888349514563083</v>
      </c>
      <c r="AN127" s="61"/>
      <c r="AO127" s="57">
        <f>AN126+AO126</f>
        <v>1.7318252427184471</v>
      </c>
      <c r="AP127" s="62"/>
      <c r="AQ127" s="124">
        <f t="shared" ref="AQ127" si="19">AP126+AQ126</f>
        <v>1.2616990291262149</v>
      </c>
      <c r="AR127" s="95"/>
      <c r="AS127" s="37"/>
      <c r="AT127" s="37"/>
      <c r="AU127" s="44"/>
      <c r="AV127" s="79"/>
    </row>
    <row r="128" spans="1:48" s="15" customFormat="1" ht="13.2" customHeight="1" x14ac:dyDescent="0.25">
      <c r="A128" s="16"/>
      <c r="D128" s="88" t="s">
        <v>37</v>
      </c>
      <c r="E128" s="30" t="s">
        <v>38</v>
      </c>
      <c r="F128" s="31" t="s">
        <v>37</v>
      </c>
      <c r="G128" s="30" t="s">
        <v>38</v>
      </c>
      <c r="H128" s="31" t="s">
        <v>37</v>
      </c>
      <c r="I128" s="30" t="s">
        <v>38</v>
      </c>
      <c r="J128" s="31" t="s">
        <v>37</v>
      </c>
      <c r="K128" s="30" t="s">
        <v>38</v>
      </c>
      <c r="L128" s="31" t="s">
        <v>37</v>
      </c>
      <c r="M128" s="30" t="s">
        <v>38</v>
      </c>
      <c r="N128" s="31" t="s">
        <v>37</v>
      </c>
      <c r="O128" s="30" t="s">
        <v>38</v>
      </c>
      <c r="P128" s="31" t="s">
        <v>37</v>
      </c>
      <c r="Q128" s="30" t="s">
        <v>38</v>
      </c>
      <c r="R128" s="31" t="s">
        <v>37</v>
      </c>
      <c r="S128" s="30" t="s">
        <v>38</v>
      </c>
      <c r="T128" s="31" t="s">
        <v>37</v>
      </c>
      <c r="U128" s="30" t="s">
        <v>38</v>
      </c>
      <c r="V128" s="31" t="s">
        <v>37</v>
      </c>
      <c r="W128" s="30" t="s">
        <v>38</v>
      </c>
      <c r="X128" s="31" t="s">
        <v>37</v>
      </c>
      <c r="Y128" s="30" t="s">
        <v>38</v>
      </c>
      <c r="Z128" s="31" t="s">
        <v>37</v>
      </c>
      <c r="AA128" s="30" t="s">
        <v>38</v>
      </c>
      <c r="AB128" s="31" t="s">
        <v>37</v>
      </c>
      <c r="AC128" s="30" t="s">
        <v>38</v>
      </c>
      <c r="AD128" s="114" t="s">
        <v>127</v>
      </c>
      <c r="AE128" s="30" t="s">
        <v>38</v>
      </c>
      <c r="AF128" s="31" t="s">
        <v>37</v>
      </c>
      <c r="AG128" s="30" t="s">
        <v>38</v>
      </c>
      <c r="AH128" s="88" t="s">
        <v>37</v>
      </c>
      <c r="AI128" s="30" t="s">
        <v>38</v>
      </c>
      <c r="AJ128" s="88" t="s">
        <v>37</v>
      </c>
      <c r="AK128" s="30" t="s">
        <v>38</v>
      </c>
      <c r="AL128" s="88" t="s">
        <v>37</v>
      </c>
      <c r="AM128" s="30" t="s">
        <v>38</v>
      </c>
      <c r="AN128" s="88" t="s">
        <v>37</v>
      </c>
      <c r="AO128" s="30" t="s">
        <v>38</v>
      </c>
      <c r="AP128" s="31" t="s">
        <v>37</v>
      </c>
      <c r="AQ128" s="30" t="s">
        <v>38</v>
      </c>
      <c r="AR128" s="96"/>
      <c r="AS128" s="41" t="s">
        <v>37</v>
      </c>
      <c r="AT128" s="41" t="s">
        <v>38</v>
      </c>
      <c r="AU128" s="46" t="s">
        <v>123</v>
      </c>
      <c r="AV128" s="76" t="s">
        <v>125</v>
      </c>
    </row>
    <row r="129" spans="1:48" s="15" customFormat="1" ht="13.2" customHeight="1" x14ac:dyDescent="0.25">
      <c r="A129" s="12"/>
      <c r="B129" s="10"/>
      <c r="C129" s="5" t="s">
        <v>48</v>
      </c>
      <c r="D129" s="89">
        <v>2003</v>
      </c>
      <c r="E129" s="90">
        <v>2004</v>
      </c>
      <c r="F129" s="91">
        <v>2004</v>
      </c>
      <c r="G129" s="90">
        <v>2005</v>
      </c>
      <c r="H129" s="91">
        <v>2005</v>
      </c>
      <c r="I129" s="90">
        <v>2006</v>
      </c>
      <c r="J129" s="91">
        <v>2006</v>
      </c>
      <c r="K129" s="90">
        <v>2007</v>
      </c>
      <c r="L129" s="91">
        <v>2007</v>
      </c>
      <c r="M129" s="90">
        <v>2008</v>
      </c>
      <c r="N129" s="32">
        <v>2008</v>
      </c>
      <c r="O129" s="48">
        <v>2009</v>
      </c>
      <c r="P129" s="32">
        <v>2009</v>
      </c>
      <c r="Q129" s="48">
        <v>2010</v>
      </c>
      <c r="R129" s="32">
        <v>2010</v>
      </c>
      <c r="S129" s="48">
        <v>2011</v>
      </c>
      <c r="T129" s="32">
        <v>2011</v>
      </c>
      <c r="U129" s="48">
        <v>2012</v>
      </c>
      <c r="V129" s="32">
        <v>2012</v>
      </c>
      <c r="W129" s="48">
        <v>2013</v>
      </c>
      <c r="X129" s="49">
        <v>2013</v>
      </c>
      <c r="Y129" s="48">
        <v>2014</v>
      </c>
      <c r="Z129" s="32">
        <v>2014</v>
      </c>
      <c r="AA129" s="48">
        <v>2015</v>
      </c>
      <c r="AB129" s="32">
        <v>2015</v>
      </c>
      <c r="AC129" s="48">
        <v>2016</v>
      </c>
      <c r="AD129" s="115" t="s">
        <v>128</v>
      </c>
      <c r="AE129" s="48">
        <v>2017</v>
      </c>
      <c r="AF129" s="49">
        <v>2017</v>
      </c>
      <c r="AG129" s="48">
        <v>2018</v>
      </c>
      <c r="AH129" s="49">
        <v>2018</v>
      </c>
      <c r="AI129" s="48">
        <v>2019</v>
      </c>
      <c r="AJ129" s="49">
        <v>2019</v>
      </c>
      <c r="AK129" s="48">
        <v>2020</v>
      </c>
      <c r="AL129" s="49">
        <v>2020</v>
      </c>
      <c r="AM129" s="48">
        <v>2021</v>
      </c>
      <c r="AN129" s="49">
        <v>2021</v>
      </c>
      <c r="AO129" s="48">
        <v>2022</v>
      </c>
      <c r="AP129" s="32">
        <v>2022</v>
      </c>
      <c r="AQ129" s="48">
        <v>2023</v>
      </c>
      <c r="AR129" s="97"/>
      <c r="AS129" s="42">
        <f>AS126/AU126</f>
        <v>0.31417773217535827</v>
      </c>
      <c r="AT129" s="42">
        <f>AT126/AU126</f>
        <v>0.68582226782464184</v>
      </c>
      <c r="AU129" s="44"/>
      <c r="AV129" s="74"/>
    </row>
    <row r="130" spans="1:48" s="17" customFormat="1" ht="13.2" customHeight="1" x14ac:dyDescent="0.25">
      <c r="A130" s="13"/>
      <c r="B130" s="13"/>
      <c r="D130" s="27"/>
      <c r="E130" s="28" t="s">
        <v>132</v>
      </c>
      <c r="F130" s="29"/>
      <c r="G130" s="28" t="s">
        <v>133</v>
      </c>
      <c r="H130" s="29"/>
      <c r="I130" s="28" t="s">
        <v>134</v>
      </c>
      <c r="J130" s="29"/>
      <c r="K130" s="28" t="s">
        <v>135</v>
      </c>
      <c r="L130" s="29"/>
      <c r="M130" s="28" t="s">
        <v>136</v>
      </c>
      <c r="N130" s="29"/>
      <c r="O130" s="28" t="s">
        <v>39</v>
      </c>
      <c r="P130" s="29"/>
      <c r="Q130" s="28" t="s">
        <v>40</v>
      </c>
      <c r="R130" s="29"/>
      <c r="S130" s="28" t="s">
        <v>41</v>
      </c>
      <c r="T130" s="29"/>
      <c r="U130" s="28" t="s">
        <v>42</v>
      </c>
      <c r="V130" s="29"/>
      <c r="W130" s="28" t="s">
        <v>43</v>
      </c>
      <c r="X130" s="27"/>
      <c r="Y130" s="28" t="s">
        <v>47</v>
      </c>
      <c r="Z130" s="29"/>
      <c r="AA130" s="28" t="s">
        <v>120</v>
      </c>
      <c r="AB130" s="29"/>
      <c r="AC130" s="28" t="s">
        <v>122</v>
      </c>
      <c r="AD130" s="29"/>
      <c r="AE130" s="28" t="s">
        <v>126</v>
      </c>
      <c r="AF130" s="27"/>
      <c r="AG130" s="28" t="s">
        <v>130</v>
      </c>
      <c r="AH130" s="27"/>
      <c r="AI130" s="28" t="s">
        <v>139</v>
      </c>
      <c r="AJ130" s="27"/>
      <c r="AK130" s="28" t="s">
        <v>140</v>
      </c>
      <c r="AL130" s="27"/>
      <c r="AM130" s="28" t="s">
        <v>141</v>
      </c>
      <c r="AN130" s="27"/>
      <c r="AO130" s="28" t="s">
        <v>142</v>
      </c>
      <c r="AP130" s="29"/>
      <c r="AQ130" s="28" t="s">
        <v>146</v>
      </c>
      <c r="AR130" s="98"/>
      <c r="AS130" s="80"/>
      <c r="AT130" s="81" t="s">
        <v>131</v>
      </c>
      <c r="AU130" s="47"/>
      <c r="AV130" s="77"/>
    </row>
    <row r="131" spans="1:48" s="17" customFormat="1" ht="13.2" customHeight="1" x14ac:dyDescent="0.25">
      <c r="A131" s="13"/>
      <c r="B131" s="13"/>
      <c r="C131" s="34" t="s">
        <v>118</v>
      </c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 t="s">
        <v>129</v>
      </c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22"/>
      <c r="AS131" s="92"/>
      <c r="AT131" s="92"/>
      <c r="AU131" s="14"/>
    </row>
    <row r="132" spans="1:48" s="17" customFormat="1" ht="13.2" customHeight="1" x14ac:dyDescent="0.25">
      <c r="A132" s="13"/>
      <c r="B132" s="13"/>
      <c r="C132" s="122" t="s">
        <v>143</v>
      </c>
      <c r="D132" s="122"/>
      <c r="E132" s="122"/>
      <c r="F132" s="122"/>
      <c r="G132" s="33"/>
      <c r="H132" s="33"/>
      <c r="I132" s="33"/>
      <c r="J132" s="33"/>
      <c r="K132" s="33"/>
      <c r="L132" s="33"/>
      <c r="M132" s="33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22"/>
      <c r="AU132" s="14"/>
    </row>
    <row r="133" spans="1:48" s="17" customFormat="1" ht="13.2" customHeight="1" x14ac:dyDescent="0.25">
      <c r="A133" s="13"/>
      <c r="B133" s="13"/>
      <c r="C133" s="35" t="s">
        <v>137</v>
      </c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22"/>
      <c r="AU133" s="14"/>
    </row>
    <row r="134" spans="1:48" s="17" customFormat="1" ht="13.2" customHeight="1" x14ac:dyDescent="0.25">
      <c r="A134" s="13"/>
      <c r="B134" s="13"/>
      <c r="C134" s="35" t="s">
        <v>138</v>
      </c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22"/>
      <c r="AU134" s="14"/>
    </row>
    <row r="135" spans="1:48" s="17" customFormat="1" ht="13.2" customHeight="1" x14ac:dyDescent="0.25">
      <c r="A135" s="13"/>
      <c r="B135" s="13"/>
      <c r="C135" s="64" t="s">
        <v>124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22"/>
      <c r="AU135" s="14"/>
    </row>
    <row r="136" spans="1:48" s="17" customFormat="1" ht="13.2" customHeight="1" x14ac:dyDescent="0.25">
      <c r="A136" s="13"/>
      <c r="B136" s="13"/>
      <c r="C136" s="24" t="s">
        <v>145</v>
      </c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22"/>
      <c r="AU136" s="14"/>
    </row>
    <row r="137" spans="1:48" s="17" customFormat="1" ht="13.2" customHeight="1" x14ac:dyDescent="0.25">
      <c r="A137" s="13"/>
      <c r="B137" s="13"/>
      <c r="C137" s="35" t="s">
        <v>119</v>
      </c>
      <c r="J137" s="21"/>
      <c r="K137" s="21"/>
      <c r="L137" s="21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32"/>
      <c r="AJ137" s="32"/>
      <c r="AK137" s="32"/>
      <c r="AL137" s="32"/>
      <c r="AM137" s="32"/>
      <c r="AN137" s="32"/>
      <c r="AO137" s="32"/>
      <c r="AP137" s="32"/>
      <c r="AQ137" s="32"/>
      <c r="AR137" s="22"/>
      <c r="AU137" s="14"/>
    </row>
    <row r="138" spans="1:48" ht="13.2" customHeight="1" x14ac:dyDescent="0.3">
      <c r="C138" t="s">
        <v>144</v>
      </c>
      <c r="J138" s="21"/>
      <c r="K138" s="21"/>
      <c r="L138" s="21"/>
      <c r="N138" s="18"/>
      <c r="O138" s="11"/>
    </row>
    <row r="139" spans="1:48" ht="13.2" customHeight="1" x14ac:dyDescent="0.3">
      <c r="C139" s="17"/>
      <c r="J139" s="21"/>
      <c r="K139" s="21"/>
      <c r="L139" s="21"/>
      <c r="N139" s="18"/>
      <c r="O139" s="11"/>
    </row>
    <row r="140" spans="1:48" ht="13.2" customHeight="1" x14ac:dyDescent="0.3">
      <c r="J140" s="21"/>
      <c r="K140" s="21"/>
      <c r="L140" s="21"/>
      <c r="N140" s="18"/>
      <c r="O140" s="11"/>
    </row>
    <row r="141" spans="1:48" ht="13.2" customHeight="1" x14ac:dyDescent="0.3">
      <c r="J141" s="21"/>
      <c r="K141" s="21"/>
      <c r="L141" s="21"/>
    </row>
    <row r="142" spans="1:48" ht="13.2" customHeight="1" x14ac:dyDescent="0.3">
      <c r="J142" s="21"/>
      <c r="K142" s="21"/>
      <c r="L142" s="21"/>
    </row>
    <row r="143" spans="1:48" ht="13.2" customHeight="1" x14ac:dyDescent="0.3">
      <c r="J143" s="21"/>
      <c r="K143" s="21"/>
      <c r="L143" s="21"/>
    </row>
    <row r="144" spans="1:48" ht="13.2" customHeight="1" x14ac:dyDescent="0.3">
      <c r="J144" s="21"/>
      <c r="K144" s="21"/>
      <c r="L144" s="21"/>
      <c r="N144" s="8"/>
      <c r="O144" s="18"/>
      <c r="Q144" s="2"/>
      <c r="S144"/>
      <c r="T144" s="6"/>
      <c r="V144" s="5"/>
      <c r="AR144" s="2"/>
    </row>
    <row r="145" spans="10:43" ht="13.2" customHeight="1" x14ac:dyDescent="0.3">
      <c r="J145" s="21"/>
      <c r="K145" s="21"/>
      <c r="L145" s="21"/>
    </row>
    <row r="146" spans="10:43" ht="13.2" customHeight="1" x14ac:dyDescent="0.25">
      <c r="J146" s="21"/>
      <c r="K146" s="21"/>
      <c r="L146" s="21"/>
      <c r="N146" s="3"/>
      <c r="O146" s="3"/>
      <c r="P146" s="3"/>
      <c r="Q146" s="3"/>
      <c r="R146" s="3"/>
      <c r="S146" s="3"/>
      <c r="T146" s="3"/>
      <c r="U146" s="3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</row>
    <row r="147" spans="10:43" ht="13.2" customHeight="1" x14ac:dyDescent="0.25">
      <c r="J147" s="21"/>
      <c r="K147" s="21"/>
      <c r="L147" s="21"/>
      <c r="N147" s="3"/>
      <c r="O147" s="3"/>
      <c r="P147" s="3"/>
      <c r="Q147" s="3"/>
      <c r="R147" s="3"/>
      <c r="S147" s="3"/>
      <c r="T147" s="3"/>
      <c r="U147" s="26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</row>
    <row r="148" spans="10:43" ht="13.2" customHeight="1" x14ac:dyDescent="0.3">
      <c r="J148" s="21"/>
      <c r="K148" s="21"/>
      <c r="L148" s="21"/>
    </row>
    <row r="149" spans="10:43" ht="13.2" customHeight="1" x14ac:dyDescent="0.3">
      <c r="J149" s="21"/>
      <c r="K149" s="21"/>
      <c r="L149" s="21"/>
    </row>
    <row r="150" spans="10:43" ht="13.2" customHeight="1" x14ac:dyDescent="0.3">
      <c r="J150" s="21"/>
      <c r="K150" s="21"/>
      <c r="L150" s="21"/>
    </row>
    <row r="151" spans="10:43" ht="13.2" customHeight="1" x14ac:dyDescent="0.3">
      <c r="J151" s="21"/>
      <c r="K151" s="21"/>
      <c r="L151" s="21"/>
    </row>
    <row r="152" spans="10:43" ht="13.2" customHeight="1" x14ac:dyDescent="0.3">
      <c r="J152" s="21"/>
      <c r="K152" s="21"/>
      <c r="L152" s="21"/>
      <c r="O152" s="4"/>
    </row>
    <row r="153" spans="10:43" ht="13.2" customHeight="1" x14ac:dyDescent="0.3">
      <c r="J153" s="21"/>
      <c r="K153" s="21"/>
      <c r="L153" s="21"/>
    </row>
    <row r="154" spans="10:43" ht="13.2" customHeight="1" x14ac:dyDescent="0.3">
      <c r="J154" s="21"/>
      <c r="K154" s="93"/>
      <c r="L154" s="21"/>
    </row>
    <row r="155" spans="10:43" ht="13.2" customHeight="1" x14ac:dyDescent="0.3">
      <c r="J155" s="21"/>
      <c r="K155" s="21"/>
      <c r="L155" s="21"/>
    </row>
    <row r="156" spans="10:43" ht="13.2" customHeight="1" x14ac:dyDescent="0.3">
      <c r="J156" s="21"/>
      <c r="K156" s="21"/>
      <c r="L156" s="21"/>
    </row>
    <row r="157" spans="10:43" ht="13.2" customHeight="1" x14ac:dyDescent="0.3">
      <c r="J157" s="21"/>
      <c r="K157" s="21"/>
      <c r="L157" s="21"/>
    </row>
    <row r="158" spans="10:43" ht="13.2" customHeight="1" x14ac:dyDescent="0.3">
      <c r="J158" s="21"/>
      <c r="K158" s="21"/>
      <c r="L158" s="21"/>
    </row>
    <row r="159" spans="10:43" ht="13.2" customHeight="1" x14ac:dyDescent="0.3">
      <c r="J159" s="21"/>
      <c r="K159" s="21"/>
      <c r="L159" s="21"/>
    </row>
    <row r="160" spans="10:43" ht="13.2" customHeight="1" x14ac:dyDescent="0.3">
      <c r="J160" s="21"/>
      <c r="K160" s="21"/>
      <c r="L160" s="21"/>
    </row>
    <row r="161" spans="10:12" ht="13.2" customHeight="1" x14ac:dyDescent="0.3">
      <c r="J161" s="21"/>
      <c r="K161" s="21"/>
      <c r="L161" s="21"/>
    </row>
    <row r="162" spans="10:12" ht="13.2" customHeight="1" x14ac:dyDescent="0.3">
      <c r="J162" s="21"/>
      <c r="K162" s="21"/>
      <c r="L162" s="21"/>
    </row>
    <row r="163" spans="10:12" ht="13.2" customHeight="1" x14ac:dyDescent="0.3">
      <c r="J163" s="21"/>
      <c r="K163" s="21"/>
      <c r="L163" s="21"/>
    </row>
    <row r="164" spans="10:12" ht="13.2" customHeight="1" x14ac:dyDescent="0.3">
      <c r="J164" s="21"/>
      <c r="K164" s="21"/>
      <c r="L164" s="21"/>
    </row>
    <row r="165" spans="10:12" ht="13.2" customHeight="1" x14ac:dyDescent="0.3">
      <c r="J165" s="21"/>
      <c r="K165" s="21"/>
      <c r="L165" s="21"/>
    </row>
    <row r="166" spans="10:12" ht="13.2" customHeight="1" x14ac:dyDescent="0.3">
      <c r="J166" s="21"/>
      <c r="K166" s="21"/>
      <c r="L166" s="21"/>
    </row>
    <row r="167" spans="10:12" ht="13.2" customHeight="1" x14ac:dyDescent="0.3">
      <c r="J167" s="3"/>
      <c r="K167" s="3"/>
      <c r="L167" s="3"/>
    </row>
    <row r="168" spans="10:12" ht="13.2" customHeight="1" x14ac:dyDescent="0.3">
      <c r="J168" s="3"/>
      <c r="K168" s="3"/>
      <c r="L168" s="3"/>
    </row>
  </sheetData>
  <conditionalFormatting sqref="D1:AC123 AF1:AO123">
    <cfRule type="colorScale" priority="5">
      <colorScale>
        <cfvo type="min"/>
        <cfvo type="max"/>
        <color theme="0"/>
        <color rgb="FFFF0000"/>
      </colorScale>
    </cfRule>
  </conditionalFormatting>
  <conditionalFormatting sqref="AP1:AQ123">
    <cfRule type="colorScale" priority="1">
      <colorScale>
        <cfvo type="min"/>
        <cfvo type="max"/>
        <color theme="0"/>
        <color rgb="FFFF0000"/>
      </colorScale>
    </cfRule>
  </conditionalFormatting>
  <pageMargins left="0.25" right="0.25" top="0.75" bottom="0.75" header="0.3" footer="0.3"/>
  <pageSetup scale="49" fitToHeight="0" orientation="landscape" verticalDpi="300" r:id="rId1"/>
  <ignoredErrors>
    <ignoredError sqref="AU130 AU1 AR144:AU144 AS142:AU142 AS145:AU153 AS143:AU143 AS154:AU1048576" formulaRange="1"/>
  </ignoredErrors>
  <webPublishItems count="1">
    <webPublishItem id="27308" divId="erosion 2003-2013_27308" sourceType="sheet" destinationFile="C:\Users\bbbbbbbbbbbbb\Desktop\Coastal Erosion Data\erosion 2003-201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A Reader</cp:lastModifiedBy>
  <cp:lastPrinted>2020-09-23T17:46:43Z</cp:lastPrinted>
  <dcterms:created xsi:type="dcterms:W3CDTF">2012-12-06T15:58:57Z</dcterms:created>
  <dcterms:modified xsi:type="dcterms:W3CDTF">2023-09-08T12:07:48Z</dcterms:modified>
</cp:coreProperties>
</file>