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5" rupBuild="30228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D:\Users\brian\Desktop\upload\"/>
    </mc:Choice>
  </mc:AlternateContent>
  <xr:revisionPtr revIDLastSave="0" documentId="13_ncr:9_{2B61EF72-88DA-48B6-BB94-22D1424AADE5}" xr6:coauthVersionLast="47" xr6:coauthVersionMax="47" xr10:uidLastSave="{00000000-0000-0000-0000-000000000000}"/>
  <bookViews>
    <workbookView xWindow="-23148" yWindow="-108" windowWidth="23256" windowHeight="12576" tabRatio="179" xr2:uid="{00000000-000D-0000-FFFF-FFFF00000000}"/>
  </bookViews>
  <sheets>
    <sheet name="Sheet1" sheetId="1" r:id="rId1"/>
  </sheets>
  <calcPr calcId="191029" fullPrecision="0"/>
  <fileRecoveryPr autoRecover="0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purl.oclc.org/ooxml/spreadsheetml/main">
  <c r="O124" i="1" l="1"/>
  <c r="AB123" i="1"/>
  <c r="AB122" i="1"/>
  <c r="AB110" i="1"/>
  <c r="AB94" i="1"/>
  <c r="AC94" i="1"/>
  <c r="AB2" i="1"/>
  <c r="AC2" i="1"/>
  <c r="AB8" i="1"/>
  <c r="AC8" i="1"/>
  <c r="AB9" i="1"/>
  <c r="AC9" i="1"/>
  <c r="AB10" i="1"/>
  <c r="AC10" i="1"/>
  <c r="AB11" i="1"/>
  <c r="AC11" i="1"/>
  <c r="AB12" i="1"/>
  <c r="AC12" i="1"/>
  <c r="AB13" i="1"/>
  <c r="AC13" i="1"/>
  <c r="AB14" i="1"/>
  <c r="AC14" i="1"/>
  <c r="AB15" i="1"/>
  <c r="AC15" i="1"/>
  <c r="AB16" i="1"/>
  <c r="AC16" i="1"/>
  <c r="AB17" i="1"/>
  <c r="AC17" i="1"/>
  <c r="AB18" i="1"/>
  <c r="AC18" i="1"/>
  <c r="AB19" i="1"/>
  <c r="AC19" i="1"/>
  <c r="AB20" i="1"/>
  <c r="AC20" i="1"/>
  <c r="AB21" i="1"/>
  <c r="AC21" i="1"/>
  <c r="AB22" i="1"/>
  <c r="AC22" i="1"/>
  <c r="AB23" i="1"/>
  <c r="AC23" i="1"/>
  <c r="AB24" i="1"/>
  <c r="AC24" i="1"/>
  <c r="AB25" i="1"/>
  <c r="AC25" i="1"/>
  <c r="AB26" i="1"/>
  <c r="AC26" i="1"/>
  <c r="AB27" i="1"/>
  <c r="AC27" i="1"/>
  <c r="AB28" i="1"/>
  <c r="AC28" i="1"/>
  <c r="AB29" i="1"/>
  <c r="AC29" i="1"/>
  <c r="AB30" i="1"/>
  <c r="AC30" i="1"/>
  <c r="AB31" i="1"/>
  <c r="AC31" i="1"/>
  <c r="AB32" i="1"/>
  <c r="AC32" i="1"/>
  <c r="AB33" i="1"/>
  <c r="AC33" i="1"/>
  <c r="AB34" i="1"/>
  <c r="AC34" i="1"/>
  <c r="AB35" i="1"/>
  <c r="AC35" i="1"/>
  <c r="AB36" i="1"/>
  <c r="AC36" i="1"/>
  <c r="AB37" i="1"/>
  <c r="AC37" i="1"/>
  <c r="AB38" i="1"/>
  <c r="AC38" i="1"/>
  <c r="AB39" i="1"/>
  <c r="AC39" i="1"/>
  <c r="AB40" i="1"/>
  <c r="AC40" i="1"/>
  <c r="AB41" i="1"/>
  <c r="AC41" i="1"/>
  <c r="AB45" i="1"/>
  <c r="AC45" i="1"/>
  <c r="AB46" i="1"/>
  <c r="AC46" i="1"/>
  <c r="AB47" i="1"/>
  <c r="AC47" i="1"/>
  <c r="AB48" i="1"/>
  <c r="AC48" i="1"/>
  <c r="AB49" i="1"/>
  <c r="AC49" i="1"/>
  <c r="AB50" i="1"/>
  <c r="AC50" i="1"/>
  <c r="AB51" i="1"/>
  <c r="AC51" i="1"/>
  <c r="AB52" i="1"/>
  <c r="AC52" i="1"/>
  <c r="AB53" i="1"/>
  <c r="AC53" i="1"/>
  <c r="AB54" i="1"/>
  <c r="AC54" i="1"/>
  <c r="AB55" i="1"/>
  <c r="AC55" i="1"/>
  <c r="AB56" i="1"/>
  <c r="AC56" i="1"/>
  <c r="AB57" i="1"/>
  <c r="AC57" i="1"/>
  <c r="AB58" i="1"/>
  <c r="AC58" i="1"/>
  <c r="AB59" i="1"/>
  <c r="AC59" i="1"/>
  <c r="AB60" i="1"/>
  <c r="AC60" i="1"/>
  <c r="AB61" i="1"/>
  <c r="AC61" i="1"/>
  <c r="AB62" i="1"/>
  <c r="AC62" i="1"/>
  <c r="AB63" i="1"/>
  <c r="AC63" i="1"/>
  <c r="AB64" i="1"/>
  <c r="AC64" i="1"/>
  <c r="AB65" i="1"/>
  <c r="AC65" i="1"/>
  <c r="AB66" i="1"/>
  <c r="AC66" i="1"/>
  <c r="AB67" i="1"/>
  <c r="AC67" i="1"/>
  <c r="AB68" i="1"/>
  <c r="AC68" i="1"/>
  <c r="AB69" i="1"/>
  <c r="AC69" i="1"/>
  <c r="AB70" i="1"/>
  <c r="AC70" i="1"/>
  <c r="AB71" i="1"/>
  <c r="AC71" i="1"/>
  <c r="AB72" i="1"/>
  <c r="AC72" i="1"/>
  <c r="AB73" i="1"/>
  <c r="AC73" i="1"/>
  <c r="AB74" i="1"/>
  <c r="AC74" i="1"/>
  <c r="AB75" i="1"/>
  <c r="AC75" i="1"/>
  <c r="AB76" i="1"/>
  <c r="AC76" i="1"/>
  <c r="AB77" i="1"/>
  <c r="AC77" i="1"/>
  <c r="AB78" i="1"/>
  <c r="AC78" i="1"/>
  <c r="AB79" i="1"/>
  <c r="AC79" i="1"/>
  <c r="AB80" i="1"/>
  <c r="AC80" i="1"/>
  <c r="AB81" i="1"/>
  <c r="AC81" i="1"/>
  <c r="AB82" i="1"/>
  <c r="AC82" i="1"/>
  <c r="AB83" i="1"/>
  <c r="AC83" i="1"/>
  <c r="AB84" i="1"/>
  <c r="AC84" i="1"/>
  <c r="AB85" i="1"/>
  <c r="AC85" i="1"/>
  <c r="AB86" i="1"/>
  <c r="AC86" i="1"/>
  <c r="AB87" i="1"/>
  <c r="AC87" i="1"/>
  <c r="AB88" i="1"/>
  <c r="AC88" i="1"/>
  <c r="AB89" i="1"/>
  <c r="AC89" i="1"/>
  <c r="AB95" i="1"/>
  <c r="AC95" i="1"/>
  <c r="AB96" i="1"/>
  <c r="AC96" i="1"/>
  <c r="AB97" i="1"/>
  <c r="AC97" i="1"/>
  <c r="AB98" i="1"/>
  <c r="AC98" i="1"/>
  <c r="AB99" i="1"/>
  <c r="AC99" i="1"/>
  <c r="AB100" i="1"/>
  <c r="AC100" i="1"/>
  <c r="AB101" i="1"/>
  <c r="AC101" i="1"/>
  <c r="AB102" i="1"/>
  <c r="AC102" i="1"/>
  <c r="AB103" i="1"/>
  <c r="AC103" i="1"/>
  <c r="AB104" i="1"/>
  <c r="AC104" i="1"/>
  <c r="AB105" i="1"/>
  <c r="AC105" i="1"/>
  <c r="AB106" i="1"/>
  <c r="AC106" i="1"/>
  <c r="AB107" i="1"/>
  <c r="AC107" i="1"/>
  <c r="AB108" i="1"/>
  <c r="AC108" i="1"/>
  <c r="AB109" i="1"/>
  <c r="AC109" i="1"/>
  <c r="AC110" i="1"/>
  <c r="AB113" i="1"/>
  <c r="AC113" i="1"/>
  <c r="AB114" i="1"/>
  <c r="AC114" i="1"/>
  <c r="AB118" i="1"/>
  <c r="AC118" i="1"/>
  <c r="AB119" i="1"/>
  <c r="AC119" i="1"/>
  <c r="AB120" i="1"/>
  <c r="AC120" i="1"/>
  <c r="AB121" i="1"/>
  <c r="AC121" i="1"/>
  <c r="AC122" i="1"/>
  <c r="AC123" i="1"/>
  <c r="AC1" i="1"/>
  <c r="AB1" i="1"/>
  <c r="Z124" i="1"/>
  <c r="Z125" i="1"/>
  <c r="N125" i="1"/>
  <c r="M125" i="1"/>
  <c r="Y125" i="1"/>
  <c r="Y124" i="1" l="1"/>
  <c r="X125" i="1"/>
  <c r="V125" i="1"/>
  <c r="W125" i="1"/>
  <c r="U125" i="1"/>
  <c r="O125" i="1"/>
  <c r="P125" i="1"/>
  <c r="Q125" i="1"/>
  <c r="R125" i="1"/>
  <c r="S125" i="1"/>
  <c r="T125" i="1"/>
  <c r="E125" i="1"/>
  <c r="F125" i="1"/>
  <c r="G125" i="1"/>
  <c r="H125" i="1"/>
  <c r="I125" i="1"/>
  <c r="J125" i="1"/>
  <c r="K125" i="1"/>
  <c r="L125" i="1"/>
  <c r="D125" i="1"/>
  <c r="X124" i="1"/>
  <c r="AA125" i="1"/>
  <c r="AB125" i="1" l="1"/>
  <c r="W124" i="1"/>
  <c r="V124" i="1" l="1"/>
  <c r="U124" i="1" l="1"/>
  <c r="T124" i="1" l="1"/>
  <c r="P124" i="1" l="1"/>
  <c r="Q124" i="1"/>
  <c r="R124" i="1"/>
  <c r="S124" i="1"/>
  <c r="L124" i="1" l="1"/>
  <c r="D124" i="1" l="1"/>
  <c r="E124" i="1"/>
  <c r="F124" i="1"/>
  <c r="G124" i="1"/>
  <c r="H124" i="1"/>
  <c r="I124" i="1"/>
  <c r="J124" i="1"/>
  <c r="K124" i="1"/>
  <c r="N124" i="1"/>
  <c r="M124" i="1" l="1"/>
  <c r="AB124" i="1" s="1"/>
</calcChain>
</file>

<file path=xl/sharedStrings.xml><?xml version="1.0" encoding="utf-8"?>
<sst xmlns="http://purl.oclc.org/ooxml/spreadsheetml/main" count="185" uniqueCount="132">
  <si>
    <t>Bridlington frontage</t>
  </si>
  <si>
    <t>Opposite Barmston outfall</t>
  </si>
  <si>
    <t>South of Atwick</t>
  </si>
  <si>
    <t>North end of Hornsea frontage</t>
  </si>
  <si>
    <t>Hornsea frontage</t>
  </si>
  <si>
    <t>South of Hornsea</t>
  </si>
  <si>
    <t>Opposite Rolston</t>
  </si>
  <si>
    <t>North of Mappleton</t>
  </si>
  <si>
    <t>Between Mappleton and Cowden</t>
  </si>
  <si>
    <t>South end of Cowden</t>
  </si>
  <si>
    <t>South of MOD site Cowden</t>
  </si>
  <si>
    <t>North of Aldbrough</t>
  </si>
  <si>
    <t>South of Aldbrough</t>
  </si>
  <si>
    <t>Opposite East Newton</t>
  </si>
  <si>
    <t>Between East Newton and Ringbrough</t>
  </si>
  <si>
    <t>Opposite Ringbrough</t>
  </si>
  <si>
    <t>South of Ringbrough</t>
  </si>
  <si>
    <t>North of Garton</t>
  </si>
  <si>
    <t>South of Garton</t>
  </si>
  <si>
    <t>Opposite Grimston Park</t>
  </si>
  <si>
    <t>South of Grimston Park</t>
  </si>
  <si>
    <t>North of Hilston</t>
  </si>
  <si>
    <t>North of Waxholme</t>
  </si>
  <si>
    <t>South of Waxholme</t>
  </si>
  <si>
    <t>Between Waxholme and Withernsea</t>
  </si>
  <si>
    <t>North of Withernsea defences</t>
  </si>
  <si>
    <t>Withernsea frontage</t>
  </si>
  <si>
    <t>Opposite sewage works off Holmpton Road</t>
  </si>
  <si>
    <t>North of Holmpton village</t>
  </si>
  <si>
    <t>Opposite Holmpton village</t>
  </si>
  <si>
    <t>South of Holmpton village</t>
  </si>
  <si>
    <t>North of Out Newton</t>
  </si>
  <si>
    <t>Opposite Out Newton</t>
  </si>
  <si>
    <t>South of Out Newton</t>
  </si>
  <si>
    <t>Easington defences</t>
  </si>
  <si>
    <t>Between Kilnsea and Spurn</t>
  </si>
  <si>
    <t>North end of Spurn</t>
  </si>
  <si>
    <t>South of Bridlington defences</t>
  </si>
  <si>
    <t>South end of Wilsthorpe</t>
  </si>
  <si>
    <t>North of Auburn Farm</t>
  </si>
  <si>
    <t>North of Barmston Beach holiday park</t>
  </si>
  <si>
    <t>Opposite Skipsea</t>
  </si>
  <si>
    <t>South of Skipsea Withow</t>
  </si>
  <si>
    <t>North end of Low Skirlington caravan park</t>
  </si>
  <si>
    <t>Within Low Skirlington caravan park</t>
  </si>
  <si>
    <t>South end of Low Skirlington caravan park</t>
  </si>
  <si>
    <t>Caravan park to south of defences</t>
  </si>
  <si>
    <t>Rolston firing range</t>
  </si>
  <si>
    <t>South of Mappleton</t>
  </si>
  <si>
    <t>Opposite Hilston</t>
  </si>
  <si>
    <t>North of Tunstall</t>
  </si>
  <si>
    <t>South of Tunstall</t>
  </si>
  <si>
    <t>South of Easington</t>
  </si>
  <si>
    <t xml:space="preserve">North of Bridlington defences </t>
  </si>
  <si>
    <t>North boundary of Seaside caravan park – Ulrome</t>
  </si>
  <si>
    <t>South end of Seaside caravan park – Ulrome</t>
  </si>
  <si>
    <t xml:space="preserve">South Riviera Drive – Sewerby </t>
  </si>
  <si>
    <t>South Shore holiday village – Wilsthorpe</t>
  </si>
  <si>
    <t>South of Earl's Dyke – Barmston</t>
  </si>
  <si>
    <t>Watermill Grounds  – north of Barmston</t>
  </si>
  <si>
    <t>Opposite Hamilton Hill – north of Barmston</t>
  </si>
  <si>
    <t>South of Sands Lane – Barmston</t>
  </si>
  <si>
    <t>Opposite Brickdale – south of Barmston</t>
  </si>
  <si>
    <t>Opposite Southfield Lane – Ulrome/Skipsea</t>
  </si>
  <si>
    <t>North end of Green Lane – Skipsea</t>
  </si>
  <si>
    <t>South of Green Lane – Skipsea</t>
  </si>
  <si>
    <t>Cliff Road (Hornsea Road) – south of Skipsea</t>
  </si>
  <si>
    <t>Golf course – north of Skirlington</t>
  </si>
  <si>
    <t>North end of Long Lane – Atwick</t>
  </si>
  <si>
    <t>Opposite Long Lane – Atwick</t>
  </si>
  <si>
    <t>Opposite Cliff Road – Atwick</t>
  </si>
  <si>
    <t>North end of Cliff Road – Hornsea</t>
  </si>
  <si>
    <t>South of Nutana Avenue – Hornsea</t>
  </si>
  <si>
    <t>North of Eelmere Lane – Cowden</t>
  </si>
  <si>
    <t>North end of MOD site – Cowden</t>
  </si>
  <si>
    <t>Within MOD site – Cowden</t>
  </si>
  <si>
    <t>South end of MOD site – Cowden</t>
  </si>
  <si>
    <t>North of Pastures Lane – Tunstall</t>
  </si>
  <si>
    <t>North end of Pastures Lane – Tunstall</t>
  </si>
  <si>
    <t>Opposite Pastures Lane – Tunstall</t>
  </si>
  <si>
    <t>North of Sand–le–Mere holiday village</t>
  </si>
  <si>
    <t>South of Sand–le–Mere holiday village</t>
  </si>
  <si>
    <t>South of Sand–le–Mere</t>
  </si>
  <si>
    <t>Opposite Redhouse Farm – Waxholme</t>
  </si>
  <si>
    <t>South of Turner Avenue – Withernsea</t>
  </si>
  <si>
    <t>North of Intack Farm – Hollym</t>
  </si>
  <si>
    <t>North of Nevilles Farm – Holmpton</t>
  </si>
  <si>
    <t>North of The Runnell – Holmpton</t>
  </si>
  <si>
    <t>Opposite Seaside Road – Easington</t>
  </si>
  <si>
    <t>South end of Lagoon/Dune SSSI – Kilnsea</t>
  </si>
  <si>
    <t>North of Godwin Battery site – Kilnsea</t>
  </si>
  <si>
    <t>South of Blue Bell – Kilnsea</t>
  </si>
  <si>
    <t>South end of old children's holiday camp – Rolston</t>
  </si>
  <si>
    <t xml:space="preserve">Opposite Auburn Farm  </t>
  </si>
  <si>
    <t xml:space="preserve">South of Auburn Farm </t>
  </si>
  <si>
    <t xml:space="preserve">Easington/Kilnsea dunes </t>
  </si>
  <si>
    <t xml:space="preserve">Easington/Kilnsea dunes  </t>
  </si>
  <si>
    <t>North of Earls Dyke – Barmston</t>
  </si>
  <si>
    <t>North of Atwick Gap (boat club ramp) – Homsea</t>
  </si>
  <si>
    <t xml:space="preserve">Mappleton – north of defences </t>
  </si>
  <si>
    <t>North of Hill Top Farm – south of Aldbrough</t>
  </si>
  <si>
    <t>South of Hill Top Farm – south of Aldbrough</t>
  </si>
  <si>
    <t>Dimlington High Land</t>
  </si>
  <si>
    <t>South of Dimlington High Land</t>
  </si>
  <si>
    <t>Between Dimlington High Land and Easington</t>
  </si>
  <si>
    <t>East Yorkshire coastal erosion</t>
  </si>
  <si>
    <t>Neck of Spurn peninsula [lost December 2013]</t>
  </si>
  <si>
    <t>Possible rounding differences</t>
  </si>
  <si>
    <t>May</t>
  </si>
  <si>
    <t>Avg.</t>
  </si>
  <si>
    <t>m/yr</t>
  </si>
  <si>
    <t>months</t>
  </si>
  <si>
    <t>Sep</t>
  </si>
  <si>
    <t>Nov</t>
  </si>
  <si>
    <t>Apr</t>
  </si>
  <si>
    <t>Mar</t>
  </si>
  <si>
    <t>Oct+Dec</t>
  </si>
  <si>
    <t xml:space="preserve"> annual  average for undefended cliff</t>
  </si>
  <si>
    <t xml:space="preserve"> annual average for entire coast</t>
  </si>
  <si>
    <t>Seasonal surveys combined to produce a year</t>
  </si>
  <si>
    <t>All values in metres</t>
  </si>
  <si>
    <t>for</t>
  </si>
  <si>
    <t>location</t>
  </si>
  <si>
    <t>Colour grading lowest (white) to highest (red)</t>
  </si>
  <si>
    <t>South of Golden Sands holiday park – Withernsea</t>
  </si>
  <si>
    <t>Oct</t>
  </si>
  <si>
    <t>Max</t>
  </si>
  <si>
    <t>Aug</t>
  </si>
  <si>
    <t>Prepared by Brian Williams, August 2026</t>
  </si>
  <si>
    <t>Cliff loss data 2003 to 2025</t>
  </si>
  <si>
    <t xml:space="preserve">  from monitoring profiles (23 years)</t>
  </si>
  <si>
    <t>urbanrim.org.uk/data-years-2003-2025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</si>
</sst>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0070C0"/>
      <name val="Arial"/>
      <family val="2"/>
    </font>
    <font>
      <sz val="11"/>
      <color rgb="FF0070C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70C0"/>
      <name val="Arial"/>
      <family val="2"/>
    </font>
    <font>
      <sz val="10"/>
      <color rgb="FFC00000"/>
      <name val="Arial"/>
      <family val="2"/>
    </font>
    <font>
      <sz val="10"/>
      <color rgb="FF0070C0"/>
      <name val="Arial"/>
      <family val="2"/>
    </font>
    <font>
      <sz val="9.5"/>
      <color theme="1"/>
      <name val="Arial"/>
      <family val="2"/>
    </font>
    <font>
      <b/>
      <sz val="9.5"/>
      <color rgb="FFC00000"/>
      <name val="Arial"/>
      <family val="2"/>
    </font>
    <font>
      <sz val="11"/>
      <name val="Arial"/>
      <family val="2"/>
    </font>
    <font>
      <b/>
      <sz val="10"/>
      <color rgb="FF00B0F0"/>
      <name val="Arial"/>
      <family val="2"/>
    </font>
    <font>
      <sz val="10"/>
      <color rgb="FF00B0F0"/>
      <name val="Arial"/>
      <family val="2"/>
    </font>
    <font>
      <sz val="10"/>
      <color theme="4"/>
      <name val="Arial"/>
      <family val="2"/>
    </font>
    <font>
      <sz val="11"/>
      <color theme="4"/>
      <name val="Arial"/>
      <family val="2"/>
    </font>
    <font>
      <i/>
      <sz val="10"/>
      <color theme="4"/>
      <name val="Arial"/>
      <family val="2"/>
    </font>
    <font>
      <sz val="8"/>
      <color theme="0" tint="-0.499984740745262"/>
      <name val="Arial"/>
      <family val="2"/>
    </font>
    <font>
      <sz val="11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sz val="8"/>
      <color theme="1" tint="0.499984740745262"/>
      <name val="Arial"/>
      <family val="2"/>
    </font>
    <font>
      <sz val="10"/>
      <color theme="1" tint="0.499984740745262"/>
      <name val="Arial"/>
      <family val="2"/>
    </font>
    <font>
      <sz val="12"/>
      <color rgb="FF0070C0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 tint="0.499984740745262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4"/>
      <name val="Arial"/>
      <family val="2"/>
    </font>
    <font>
      <sz val="10"/>
      <color theme="1"/>
      <name val="Lucida Bright"/>
      <family val="1"/>
    </font>
    <font>
      <sz val="8"/>
      <color theme="1"/>
      <name val="Arial"/>
      <family val="2"/>
    </font>
    <font>
      <sz val="10"/>
      <color rgb="FFFF0000"/>
      <name val="Arial"/>
      <family val="2"/>
    </font>
    <font>
      <sz val="8"/>
      <color rgb="FFC00000"/>
      <name val="Arial"/>
      <family val="2"/>
    </font>
    <font>
      <sz val="7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3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/>
      <bottom/>
      <diagonal/>
    </border>
    <border>
      <start style="thin">
        <color indexed="64"/>
      </start>
      <end style="thin">
        <color indexed="64"/>
      </end>
      <top/>
      <bottom/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/>
      <top/>
      <bottom/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/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/>
      <diagonal/>
    </border>
    <border>
      <start style="thin">
        <color auto="1"/>
      </start>
      <end style="thin">
        <color auto="1"/>
      </end>
      <top style="hair">
        <color auto="1"/>
      </top>
      <bottom style="thin">
        <color indexed="64"/>
      </bottom>
      <diagonal/>
    </border>
    <border>
      <start style="thin">
        <color auto="1"/>
      </start>
      <end style="thin">
        <color auto="1"/>
      </end>
      <top style="hair">
        <color auto="1"/>
      </top>
      <bottom style="hair">
        <color auto="1"/>
      </bottom>
      <diagonal/>
    </border>
    <border>
      <start style="hair">
        <color indexed="64"/>
      </start>
      <end/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 style="hair">
        <color indexed="64"/>
      </top>
      <bottom/>
      <diagonal/>
    </border>
    <border>
      <start style="thin">
        <color indexed="64"/>
      </start>
      <end/>
      <top/>
      <bottom style="hair">
        <color indexed="64"/>
      </bottom>
      <diagonal/>
    </border>
    <border>
      <start style="thin">
        <color auto="1"/>
      </start>
      <end/>
      <top style="hair">
        <color auto="1"/>
      </top>
      <bottom style="hair">
        <color auto="1"/>
      </bottom>
      <diagonal/>
    </border>
    <border>
      <start style="thin">
        <color auto="1"/>
      </start>
      <end/>
      <top style="hair">
        <color auto="1"/>
      </top>
      <bottom style="thin">
        <color indexed="64"/>
      </bottom>
      <diagonal/>
    </border>
    <border>
      <start style="thin">
        <color auto="1"/>
      </start>
      <end style="thin">
        <color auto="1"/>
      </end>
      <top/>
      <bottom style="hair">
        <color auto="1"/>
      </bottom>
      <diagonal/>
    </border>
    <border>
      <start style="thin">
        <color indexed="64"/>
      </start>
      <end/>
      <top style="hair">
        <color indexed="64"/>
      </top>
      <bottom/>
      <diagonal/>
    </border>
    <border>
      <start style="thin">
        <color indexed="64"/>
      </start>
      <end/>
      <top/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/>
      <end style="thin">
        <color indexed="64"/>
      </end>
      <top style="hair">
        <color indexed="64"/>
      </top>
      <bottom/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/>
      <top style="hair">
        <color auto="1"/>
      </top>
      <bottom style="hair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" fontId="52" fillId="0" borderId="31"/>
  </cellStyleXfs>
  <cellXfs count="99">
    <xf numFmtId="0" fontId="0" fillId="0" borderId="0" xfId="0"/>
    <xf numFmtId="0" fontId="19" fillId="0" borderId="0" xfId="0" applyFont="1"/>
    <xf numFmtId="0" fontId="18" fillId="0" borderId="0" xfId="0" applyFont="1"/>
    <xf numFmtId="2" fontId="18" fillId="0" borderId="0" xfId="0" applyNumberFormat="1" applyFont="1"/>
    <xf numFmtId="0" fontId="23" fillId="0" borderId="0" xfId="0" applyFont="1"/>
    <xf numFmtId="2" fontId="23" fillId="0" borderId="0" xfId="0" applyNumberFormat="1" applyFont="1"/>
    <xf numFmtId="2" fontId="22" fillId="0" borderId="0" xfId="0" applyNumberFormat="1" applyFont="1"/>
    <xf numFmtId="0" fontId="25" fillId="0" borderId="0" xfId="0" applyFont="1"/>
    <xf numFmtId="0" fontId="27" fillId="0" borderId="0" xfId="0" applyFont="1"/>
    <xf numFmtId="0" fontId="20" fillId="0" borderId="0" xfId="0" applyFont="1" applyAlignment="1">
      <alignment horizontal="center"/>
    </xf>
    <xf numFmtId="0" fontId="28" fillId="0" borderId="0" xfId="0" applyFont="1"/>
    <xf numFmtId="0" fontId="24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2" fontId="30" fillId="0" borderId="0" xfId="0" applyNumberFormat="1" applyFont="1" applyAlignment="1">
      <alignment horizontal="center"/>
    </xf>
    <xf numFmtId="0" fontId="21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2" fontId="33" fillId="0" borderId="0" xfId="0" applyNumberFormat="1" applyFont="1"/>
    <xf numFmtId="2" fontId="34" fillId="0" borderId="0" xfId="0" applyNumberFormat="1" applyFont="1"/>
    <xf numFmtId="2" fontId="32" fillId="0" borderId="0" xfId="0" applyNumberFormat="1" applyFont="1" applyAlignment="1">
      <alignment horizontal="right"/>
    </xf>
    <xf numFmtId="0" fontId="22" fillId="0" borderId="0" xfId="0" applyFont="1" applyAlignment="1">
      <alignment horizontal="left"/>
    </xf>
    <xf numFmtId="2" fontId="18" fillId="0" borderId="0" xfId="0" applyNumberFormat="1" applyFont="1" applyAlignment="1">
      <alignment horizontal="center"/>
    </xf>
    <xf numFmtId="2" fontId="29" fillId="0" borderId="0" xfId="0" applyNumberFormat="1" applyFont="1" applyAlignment="1">
      <alignment horizontal="right"/>
    </xf>
    <xf numFmtId="2" fontId="18" fillId="0" borderId="0" xfId="0" applyNumberFormat="1" applyFont="1" applyAlignment="1">
      <alignment wrapText="1"/>
    </xf>
    <xf numFmtId="0" fontId="39" fillId="0" borderId="0" xfId="0" applyFont="1" applyAlignment="1">
      <alignment horizontal="center"/>
    </xf>
    <xf numFmtId="2" fontId="40" fillId="0" borderId="0" xfId="0" applyNumberFormat="1" applyFont="1" applyAlignment="1">
      <alignment horizontal="left"/>
    </xf>
    <xf numFmtId="0" fontId="40" fillId="0" borderId="0" xfId="0" applyFont="1"/>
    <xf numFmtId="0" fontId="42" fillId="0" borderId="0" xfId="0" applyFont="1"/>
    <xf numFmtId="0" fontId="18" fillId="0" borderId="0" xfId="0" applyFont="1" applyAlignment="1">
      <alignment horizontal="center"/>
    </xf>
    <xf numFmtId="2" fontId="31" fillId="0" borderId="0" xfId="0" applyNumberFormat="1" applyFont="1" applyAlignment="1">
      <alignment horizontal="center"/>
    </xf>
    <xf numFmtId="0" fontId="38" fillId="0" borderId="15" xfId="0" applyFont="1" applyBorder="1" applyAlignment="1">
      <alignment horizontal="center"/>
    </xf>
    <xf numFmtId="0" fontId="38" fillId="0" borderId="11" xfId="0" applyFont="1" applyBorder="1" applyAlignment="1">
      <alignment horizontal="center"/>
    </xf>
    <xf numFmtId="0" fontId="38" fillId="0" borderId="12" xfId="0" applyFont="1" applyBorder="1" applyAlignment="1">
      <alignment horizontal="center"/>
    </xf>
    <xf numFmtId="2" fontId="34" fillId="0" borderId="0" xfId="0" applyNumberFormat="1" applyFont="1" applyAlignment="1">
      <alignment horizontal="left"/>
    </xf>
    <xf numFmtId="2" fontId="38" fillId="0" borderId="12" xfId="0" applyNumberFormat="1" applyFont="1" applyBorder="1" applyAlignment="1">
      <alignment horizontal="center"/>
    </xf>
    <xf numFmtId="2" fontId="21" fillId="0" borderId="0" xfId="0" applyNumberFormat="1" applyFont="1" applyAlignment="1">
      <alignment horizontal="left"/>
    </xf>
    <xf numFmtId="0" fontId="44" fillId="0" borderId="0" xfId="0" applyFont="1" applyAlignment="1">
      <alignment horizontal="center"/>
    </xf>
    <xf numFmtId="2" fontId="42" fillId="0" borderId="0" xfId="0" applyNumberFormat="1" applyFont="1"/>
    <xf numFmtId="2" fontId="42" fillId="0" borderId="0" xfId="0" applyNumberFormat="1" applyFont="1" applyAlignment="1">
      <alignment horizontal="left"/>
    </xf>
    <xf numFmtId="2" fontId="46" fillId="0" borderId="0" xfId="0" applyNumberFormat="1" applyFont="1"/>
    <xf numFmtId="2" fontId="32" fillId="0" borderId="14" xfId="0" applyNumberFormat="1" applyFont="1" applyBorder="1" applyAlignment="1">
      <alignment horizontal="center"/>
    </xf>
    <xf numFmtId="2" fontId="32" fillId="0" borderId="18" xfId="0" applyNumberFormat="1" applyFont="1" applyBorder="1" applyAlignment="1">
      <alignment horizontal="center"/>
    </xf>
    <xf numFmtId="2" fontId="32" fillId="0" borderId="13" xfId="0" applyNumberFormat="1" applyFont="1" applyBorder="1" applyAlignment="1">
      <alignment horizontal="center"/>
    </xf>
    <xf numFmtId="2" fontId="32" fillId="0" borderId="17" xfId="0" applyNumberFormat="1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0" fontId="23" fillId="0" borderId="16" xfId="0" applyFont="1" applyBorder="1" applyAlignment="1">
      <alignment horizontal="center"/>
    </xf>
    <xf numFmtId="2" fontId="22" fillId="0" borderId="20" xfId="0" applyNumberFormat="1" applyFont="1" applyBorder="1" applyAlignment="1">
      <alignment horizontal="center"/>
    </xf>
    <xf numFmtId="2" fontId="43" fillId="0" borderId="20" xfId="0" applyNumberFormat="1" applyFont="1" applyBorder="1" applyAlignment="1">
      <alignment horizontal="center"/>
    </xf>
    <xf numFmtId="2" fontId="22" fillId="0" borderId="19" xfId="0" applyNumberFormat="1" applyFont="1" applyBorder="1" applyAlignment="1">
      <alignment horizontal="center"/>
    </xf>
    <xf numFmtId="0" fontId="38" fillId="0" borderId="0" xfId="0" applyFont="1" applyAlignment="1">
      <alignment horizontal="center"/>
    </xf>
    <xf numFmtId="2" fontId="22" fillId="0" borderId="24" xfId="0" applyNumberFormat="1" applyFont="1" applyBorder="1" applyAlignment="1">
      <alignment horizontal="center"/>
    </xf>
    <xf numFmtId="2" fontId="22" fillId="0" borderId="24" xfId="0" applyNumberFormat="1" applyFont="1" applyBorder="1"/>
    <xf numFmtId="0" fontId="48" fillId="0" borderId="24" xfId="0" applyFont="1" applyBorder="1"/>
    <xf numFmtId="2" fontId="22" fillId="0" borderId="25" xfId="0" applyNumberFormat="1" applyFont="1" applyBorder="1" applyAlignment="1">
      <alignment horizontal="center"/>
    </xf>
    <xf numFmtId="1" fontId="22" fillId="0" borderId="24" xfId="0" applyNumberFormat="1" applyFont="1" applyBorder="1"/>
    <xf numFmtId="2" fontId="22" fillId="0" borderId="26" xfId="0" applyNumberFormat="1" applyFont="1" applyBorder="1" applyAlignment="1">
      <alignment horizontal="center"/>
    </xf>
    <xf numFmtId="0" fontId="38" fillId="0" borderId="13" xfId="0" applyFont="1" applyBorder="1" applyAlignment="1">
      <alignment horizontal="center"/>
    </xf>
    <xf numFmtId="2" fontId="22" fillId="0" borderId="22" xfId="0" applyNumberFormat="1" applyFont="1" applyBorder="1" applyAlignment="1">
      <alignment horizontal="center"/>
    </xf>
    <xf numFmtId="2" fontId="49" fillId="0" borderId="0" xfId="0" applyNumberFormat="1" applyFont="1"/>
    <xf numFmtId="2" fontId="22" fillId="0" borderId="27" xfId="0" applyNumberFormat="1" applyFont="1" applyBorder="1" applyAlignment="1">
      <alignment horizontal="center"/>
    </xf>
    <xf numFmtId="2" fontId="22" fillId="0" borderId="23" xfId="0" applyNumberFormat="1" applyFont="1" applyBorder="1" applyAlignment="1">
      <alignment horizontal="center"/>
    </xf>
    <xf numFmtId="2" fontId="22" fillId="0" borderId="28" xfId="0" applyNumberFormat="1" applyFont="1" applyBorder="1" applyAlignment="1">
      <alignment horizontal="center"/>
    </xf>
    <xf numFmtId="2" fontId="39" fillId="0" borderId="0" xfId="0" applyNumberFormat="1" applyFont="1" applyAlignment="1">
      <alignment horizontal="center"/>
    </xf>
    <xf numFmtId="2" fontId="41" fillId="33" borderId="11" xfId="0" applyNumberFormat="1" applyFont="1" applyFill="1" applyBorder="1" applyAlignment="1">
      <alignment horizontal="right"/>
    </xf>
    <xf numFmtId="2" fontId="32" fillId="0" borderId="12" xfId="0" applyNumberFormat="1" applyFont="1" applyBorder="1" applyAlignment="1">
      <alignment horizontal="center"/>
    </xf>
    <xf numFmtId="2" fontId="51" fillId="0" borderId="14" xfId="0" applyNumberFormat="1" applyFont="1" applyBorder="1" applyAlignment="1">
      <alignment horizontal="center"/>
    </xf>
    <xf numFmtId="2" fontId="23" fillId="0" borderId="30" xfId="0" applyNumberFormat="1" applyFont="1" applyBorder="1" applyAlignment="1">
      <alignment horizontal="center"/>
    </xf>
    <xf numFmtId="2" fontId="47" fillId="0" borderId="17" xfId="0" applyNumberFormat="1" applyFont="1" applyBorder="1" applyAlignment="1">
      <alignment horizontal="center"/>
    </xf>
    <xf numFmtId="2" fontId="45" fillId="0" borderId="11" xfId="0" applyNumberFormat="1" applyFont="1" applyBorder="1" applyAlignment="1">
      <alignment horizontal="center"/>
    </xf>
    <xf numFmtId="2" fontId="45" fillId="0" borderId="17" xfId="0" applyNumberFormat="1" applyFont="1" applyBorder="1" applyAlignment="1">
      <alignment horizontal="center"/>
    </xf>
    <xf numFmtId="2" fontId="41" fillId="33" borderId="12" xfId="0" applyNumberFormat="1" applyFont="1" applyFill="1" applyBorder="1" applyAlignment="1">
      <alignment horizontal="right"/>
    </xf>
    <xf numFmtId="2" fontId="32" fillId="33" borderId="12" xfId="0" applyNumberFormat="1" applyFont="1" applyFill="1" applyBorder="1" applyAlignment="1">
      <alignment horizontal="right"/>
    </xf>
    <xf numFmtId="0" fontId="35" fillId="33" borderId="12" xfId="0" applyFont="1" applyFill="1" applyBorder="1" applyAlignment="1">
      <alignment horizontal="center"/>
    </xf>
    <xf numFmtId="0" fontId="36" fillId="33" borderId="12" xfId="0" applyFont="1" applyFill="1" applyBorder="1" applyAlignment="1">
      <alignment horizontal="center"/>
    </xf>
    <xf numFmtId="0" fontId="37" fillId="0" borderId="0" xfId="0" applyFont="1" applyAlignment="1">
      <alignment horizontal="center"/>
    </xf>
    <xf numFmtId="0" fontId="37" fillId="33" borderId="15" xfId="0" applyFont="1" applyFill="1" applyBorder="1" applyAlignment="1">
      <alignment horizontal="center"/>
    </xf>
    <xf numFmtId="0" fontId="31" fillId="0" borderId="21" xfId="0" applyFont="1" applyBorder="1" applyAlignment="1">
      <alignment horizontal="center"/>
    </xf>
    <xf numFmtId="2" fontId="22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49" fillId="0" borderId="0" xfId="0" applyNumberFormat="1" applyFont="1" applyAlignment="1">
      <alignment horizontal="center"/>
    </xf>
    <xf numFmtId="2" fontId="50" fillId="0" borderId="12" xfId="0" applyNumberFormat="1" applyFont="1" applyBorder="1" applyAlignment="1">
      <alignment horizontal="center"/>
    </xf>
    <xf numFmtId="2" fontId="33" fillId="0" borderId="29" xfId="0" applyNumberFormat="1" applyFont="1" applyBorder="1" applyAlignment="1">
      <alignment horizontal="center"/>
    </xf>
    <xf numFmtId="2" fontId="22" fillId="0" borderId="13" xfId="0" applyNumberFormat="1" applyFont="1" applyBorder="1" applyAlignment="1">
      <alignment horizontal="center"/>
    </xf>
    <xf numFmtId="2" fontId="22" fillId="0" borderId="0" xfId="0" applyNumberFormat="1" applyFont="1" applyAlignment="1">
      <alignment horizontal="center"/>
    </xf>
    <xf numFmtId="2" fontId="41" fillId="0" borderId="20" xfId="42" applyNumberFormat="1" applyFont="1" applyBorder="1" applyAlignment="1">
      <alignment horizontal="center"/>
    </xf>
    <xf numFmtId="1" fontId="41" fillId="0" borderId="20" xfId="42" applyFont="1" applyBorder="1" applyAlignment="1">
      <alignment horizontal="center"/>
    </xf>
    <xf numFmtId="2" fontId="41" fillId="0" borderId="20" xfId="0" applyNumberFormat="1" applyFont="1" applyBorder="1" applyAlignment="1">
      <alignment horizontal="center"/>
    </xf>
    <xf numFmtId="0" fontId="18" fillId="0" borderId="19" xfId="0" applyFont="1" applyBorder="1" applyAlignment="1">
      <alignment horizontal="center"/>
    </xf>
    <xf numFmtId="2" fontId="26" fillId="0" borderId="0" xfId="0" applyNumberFormat="1" applyFont="1" applyAlignment="1">
      <alignment horizontal="center"/>
    </xf>
    <xf numFmtId="2" fontId="0" fillId="0" borderId="0" xfId="0" applyNumberFormat="1"/>
    <xf numFmtId="2" fontId="0" fillId="0" borderId="12" xfId="0" applyNumberFormat="1" applyBorder="1"/>
    <xf numFmtId="2" fontId="0" fillId="0" borderId="22" xfId="0" applyNumberFormat="1" applyBorder="1"/>
    <xf numFmtId="2" fontId="0" fillId="0" borderId="26" xfId="0" applyNumberFormat="1" applyBorder="1"/>
    <xf numFmtId="2" fontId="0" fillId="0" borderId="20" xfId="0" applyNumberFormat="1" applyBorder="1"/>
    <xf numFmtId="2" fontId="22" fillId="0" borderId="32" xfId="0" applyNumberFormat="1" applyFont="1" applyBorder="1"/>
    <xf numFmtId="2" fontId="22" fillId="0" borderId="20" xfId="0" applyNumberFormat="1" applyFont="1" applyBorder="1"/>
    <xf numFmtId="2" fontId="22" fillId="0" borderId="19" xfId="0" applyNumberFormat="1" applyFont="1" applyBorder="1"/>
    <xf numFmtId="2" fontId="47" fillId="0" borderId="14" xfId="0" applyNumberFormat="1" applyFont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2924F9AD-E2A3-4F0D-834D-E8012BA5BEF4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153"/>
  <sheetViews>
    <sheetView tabSelected="1" defaultGridColor="0" topLeftCell="B115" colorId="8" workbookViewId="0">
      <selection activeCell="C140" sqref="C140"/>
    </sheetView>
  </sheetViews>
  <sheetFormatPr defaultRowHeight="13.2" customHeight="1" x14ac:dyDescent="0.3"/>
  <cols>
    <col min="1" max="1" width="3.77734375" style="7" customWidth="1"/>
    <col min="2" max="2" width="0.88671875" style="2" customWidth="1"/>
    <col min="3" max="3" width="37.77734375" style="2" customWidth="1"/>
    <col min="4" max="6" width="6.33203125" style="2" customWidth="1"/>
    <col min="7" max="7" width="6.33203125" style="3" customWidth="1"/>
    <col min="8" max="8" width="6.33203125" style="4" customWidth="1"/>
    <col min="9" max="9" width="6.33203125" style="8" customWidth="1"/>
    <col min="10" max="10" width="6.33203125" style="17" customWidth="1"/>
    <col min="11" max="11" width="6.33203125" style="2" customWidth="1"/>
    <col min="12" max="12" width="6.33203125" style="6" customWidth="1"/>
    <col min="13" max="20" width="6.33203125" style="5" customWidth="1"/>
    <col min="21" max="21" width="6.33203125" customWidth="1"/>
    <col min="22" max="24" width="6.33203125" style="79" customWidth="1"/>
    <col min="25" max="26" width="6.33203125" customWidth="1"/>
    <col min="27" max="27" width="0.88671875" style="5" customWidth="1"/>
    <col min="28" max="28" width="6.33203125" style="29" customWidth="1"/>
    <col min="29" max="29" width="6.33203125" style="17" customWidth="1"/>
    <col min="30" max="16384" width="8.88671875" style="2"/>
  </cols>
  <sheetData>
    <row r="1" spans="1:29" ht="13.2" customHeight="1" x14ac:dyDescent="0.3">
      <c r="A1" s="4">
        <v>1</v>
      </c>
      <c r="B1" s="1"/>
      <c r="C1" s="28" t="s">
        <v>56</v>
      </c>
      <c r="D1" s="47">
        <v>0.89</v>
      </c>
      <c r="E1" s="47">
        <v>0</v>
      </c>
      <c r="F1" s="47">
        <v>0.45</v>
      </c>
      <c r="G1" s="47">
        <v>0</v>
      </c>
      <c r="H1" s="47">
        <v>0</v>
      </c>
      <c r="I1" s="47">
        <v>0.14000000000000001</v>
      </c>
      <c r="J1" s="47">
        <v>0</v>
      </c>
      <c r="K1" s="47">
        <v>0</v>
      </c>
      <c r="L1" s="47">
        <v>0</v>
      </c>
      <c r="M1" s="47">
        <v>0.78</v>
      </c>
      <c r="N1" s="47">
        <v>0</v>
      </c>
      <c r="O1" s="47">
        <v>0</v>
      </c>
      <c r="P1" s="47">
        <v>0</v>
      </c>
      <c r="Q1" s="51">
        <v>0</v>
      </c>
      <c r="R1" s="47">
        <v>0</v>
      </c>
      <c r="S1" s="51">
        <v>0</v>
      </c>
      <c r="T1" s="47">
        <v>0</v>
      </c>
      <c r="U1" s="47">
        <v>0</v>
      </c>
      <c r="V1" s="51">
        <v>0</v>
      </c>
      <c r="W1" s="47">
        <v>1.1599999999999999</v>
      </c>
      <c r="X1" s="85">
        <v>0</v>
      </c>
      <c r="Y1" s="94">
        <v>0</v>
      </c>
      <c r="Z1" s="95">
        <v>0</v>
      </c>
      <c r="AA1" s="71"/>
      <c r="AB1" s="67">
        <f>(SUM(D1:Z1))/23</f>
        <v>0.15</v>
      </c>
      <c r="AC1" s="81">
        <f>MAX(D1:Z1)</f>
        <v>1.1599999999999999</v>
      </c>
    </row>
    <row r="2" spans="1:29" ht="13.2" customHeight="1" x14ac:dyDescent="0.3">
      <c r="A2" s="4">
        <v>2</v>
      </c>
      <c r="B2" s="1"/>
      <c r="C2" s="28" t="s">
        <v>53</v>
      </c>
      <c r="D2" s="47">
        <v>0</v>
      </c>
      <c r="E2" s="47">
        <v>0</v>
      </c>
      <c r="F2" s="47">
        <v>0</v>
      </c>
      <c r="G2" s="47">
        <v>0.28999999999999998</v>
      </c>
      <c r="H2" s="47">
        <v>0</v>
      </c>
      <c r="I2" s="47">
        <v>0.21</v>
      </c>
      <c r="J2" s="47">
        <v>0</v>
      </c>
      <c r="K2" s="47">
        <v>0</v>
      </c>
      <c r="L2" s="47">
        <v>0</v>
      </c>
      <c r="M2" s="47">
        <v>0</v>
      </c>
      <c r="N2" s="47">
        <v>0</v>
      </c>
      <c r="O2" s="47">
        <v>0</v>
      </c>
      <c r="P2" s="47">
        <v>0</v>
      </c>
      <c r="Q2" s="51">
        <v>0</v>
      </c>
      <c r="R2" s="58">
        <v>0</v>
      </c>
      <c r="S2" s="60">
        <v>0</v>
      </c>
      <c r="T2" s="47">
        <v>0</v>
      </c>
      <c r="U2" s="47">
        <v>0</v>
      </c>
      <c r="V2" s="51">
        <v>0</v>
      </c>
      <c r="W2" s="47">
        <v>0</v>
      </c>
      <c r="X2" s="85">
        <v>0</v>
      </c>
      <c r="Y2" s="94">
        <v>0</v>
      </c>
      <c r="Z2" s="95">
        <v>0</v>
      </c>
      <c r="AA2" s="71"/>
      <c r="AB2" s="67">
        <f t="shared" ref="AB2:AB65" si="0">(SUM(D2:Z2))/23</f>
        <v>0.02</v>
      </c>
      <c r="AC2" s="81">
        <f t="shared" ref="AC2:AC65" si="1">MAX(D2:Z2)</f>
        <v>0.28999999999999998</v>
      </c>
    </row>
    <row r="3" spans="1:29" ht="13.2" customHeight="1" x14ac:dyDescent="0.3">
      <c r="A3" s="4">
        <v>3</v>
      </c>
      <c r="B3" s="1"/>
      <c r="C3" s="28" t="s">
        <v>0</v>
      </c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55"/>
      <c r="R3" s="47"/>
      <c r="S3" s="51"/>
      <c r="T3" s="47"/>
      <c r="U3" s="47"/>
      <c r="V3" s="51"/>
      <c r="W3" s="78"/>
      <c r="X3" s="85"/>
      <c r="Y3" s="91"/>
      <c r="Z3" s="95"/>
      <c r="AA3" s="71"/>
      <c r="AB3" s="67"/>
      <c r="AC3" s="81"/>
    </row>
    <row r="4" spans="1:29" ht="13.2" customHeight="1" x14ac:dyDescent="0.3">
      <c r="A4" s="4">
        <v>4</v>
      </c>
      <c r="B4" s="1"/>
      <c r="C4" s="28" t="s">
        <v>0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52"/>
      <c r="R4" s="47"/>
      <c r="S4" s="51"/>
      <c r="T4" s="47"/>
      <c r="U4" s="47"/>
      <c r="V4" s="51"/>
      <c r="W4" s="78"/>
      <c r="X4" s="85"/>
      <c r="Y4" s="91"/>
      <c r="Z4" s="95"/>
      <c r="AA4" s="71"/>
      <c r="AB4" s="67"/>
      <c r="AC4" s="81"/>
    </row>
    <row r="5" spans="1:29" ht="13.2" customHeight="1" x14ac:dyDescent="0.3">
      <c r="A5" s="4">
        <v>5</v>
      </c>
      <c r="B5" s="1"/>
      <c r="C5" s="28" t="s">
        <v>0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52"/>
      <c r="R5" s="47"/>
      <c r="S5" s="51"/>
      <c r="T5" s="47"/>
      <c r="U5" s="47"/>
      <c r="V5" s="51"/>
      <c r="W5" s="78"/>
      <c r="X5" s="85"/>
      <c r="Y5" s="91"/>
      <c r="Z5" s="95"/>
      <c r="AA5" s="71"/>
      <c r="AB5" s="67"/>
      <c r="AC5" s="81"/>
    </row>
    <row r="6" spans="1:29" ht="13.2" customHeight="1" x14ac:dyDescent="0.3">
      <c r="A6" s="4">
        <v>6</v>
      </c>
      <c r="B6" s="1"/>
      <c r="C6" s="28" t="s">
        <v>0</v>
      </c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52"/>
      <c r="R6" s="47"/>
      <c r="S6" s="51"/>
      <c r="T6" s="47"/>
      <c r="U6" s="47"/>
      <c r="V6" s="51"/>
      <c r="W6" s="78"/>
      <c r="X6" s="85"/>
      <c r="Y6" s="91"/>
      <c r="Z6" s="95"/>
      <c r="AA6" s="71"/>
      <c r="AB6" s="67"/>
      <c r="AC6" s="81"/>
    </row>
    <row r="7" spans="1:29" ht="13.2" customHeight="1" x14ac:dyDescent="0.3">
      <c r="A7" s="4">
        <v>7</v>
      </c>
      <c r="B7" s="1"/>
      <c r="C7" s="28" t="s">
        <v>0</v>
      </c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52"/>
      <c r="R7" s="47"/>
      <c r="S7" s="51"/>
      <c r="T7" s="47"/>
      <c r="U7" s="47"/>
      <c r="V7" s="51"/>
      <c r="W7" s="78"/>
      <c r="X7" s="86"/>
      <c r="Y7" s="92"/>
      <c r="Z7" s="95"/>
      <c r="AA7" s="71"/>
      <c r="AB7" s="67"/>
      <c r="AC7" s="81"/>
    </row>
    <row r="8" spans="1:29" ht="13.2" customHeight="1" x14ac:dyDescent="0.3">
      <c r="A8" s="4">
        <v>8</v>
      </c>
      <c r="B8" s="1"/>
      <c r="C8" s="28" t="s">
        <v>37</v>
      </c>
      <c r="D8" s="47">
        <v>0</v>
      </c>
      <c r="E8" s="47">
        <v>0</v>
      </c>
      <c r="F8" s="47">
        <v>0</v>
      </c>
      <c r="G8" s="47">
        <v>0</v>
      </c>
      <c r="H8" s="47">
        <v>0</v>
      </c>
      <c r="I8" s="47">
        <v>0</v>
      </c>
      <c r="J8" s="47">
        <v>0</v>
      </c>
      <c r="K8" s="47">
        <v>0</v>
      </c>
      <c r="L8" s="47">
        <v>0</v>
      </c>
      <c r="M8" s="47">
        <v>0</v>
      </c>
      <c r="N8" s="47">
        <v>0</v>
      </c>
      <c r="O8" s="47">
        <v>0</v>
      </c>
      <c r="P8" s="47">
        <v>0</v>
      </c>
      <c r="Q8" s="51">
        <v>0</v>
      </c>
      <c r="R8" s="56">
        <v>0</v>
      </c>
      <c r="S8" s="61">
        <v>0</v>
      </c>
      <c r="T8" s="47">
        <v>0</v>
      </c>
      <c r="U8" s="47">
        <v>0</v>
      </c>
      <c r="V8" s="51">
        <v>0</v>
      </c>
      <c r="W8" s="47">
        <v>0</v>
      </c>
      <c r="X8" s="85">
        <v>0</v>
      </c>
      <c r="Y8" s="94">
        <v>0.98</v>
      </c>
      <c r="Z8" s="95">
        <v>0</v>
      </c>
      <c r="AA8" s="71"/>
      <c r="AB8" s="67">
        <f t="shared" si="0"/>
        <v>0.04</v>
      </c>
      <c r="AC8" s="81">
        <f t="shared" si="1"/>
        <v>0.98</v>
      </c>
    </row>
    <row r="9" spans="1:29" ht="13.2" customHeight="1" x14ac:dyDescent="0.3">
      <c r="A9" s="4">
        <v>9</v>
      </c>
      <c r="B9" s="1"/>
      <c r="C9" s="28" t="s">
        <v>57</v>
      </c>
      <c r="D9" s="47">
        <v>0.5</v>
      </c>
      <c r="E9" s="47">
        <v>0.2</v>
      </c>
      <c r="F9" s="47">
        <v>0</v>
      </c>
      <c r="G9" s="47">
        <v>0</v>
      </c>
      <c r="H9" s="47">
        <v>0</v>
      </c>
      <c r="I9" s="47">
        <v>0</v>
      </c>
      <c r="J9" s="47">
        <v>0</v>
      </c>
      <c r="K9" s="47">
        <v>0</v>
      </c>
      <c r="L9" s="47">
        <v>0</v>
      </c>
      <c r="M9" s="47">
        <v>0</v>
      </c>
      <c r="N9" s="47">
        <v>0</v>
      </c>
      <c r="O9" s="47">
        <v>0</v>
      </c>
      <c r="P9" s="47">
        <v>0</v>
      </c>
      <c r="Q9" s="51">
        <v>0</v>
      </c>
      <c r="R9" s="47">
        <v>0</v>
      </c>
      <c r="S9" s="51">
        <v>0</v>
      </c>
      <c r="T9" s="47">
        <v>0</v>
      </c>
      <c r="U9" s="47">
        <v>0</v>
      </c>
      <c r="V9" s="51">
        <v>0</v>
      </c>
      <c r="W9" s="47">
        <v>0</v>
      </c>
      <c r="X9" s="85">
        <v>0</v>
      </c>
      <c r="Y9" s="94">
        <v>0.21</v>
      </c>
      <c r="Z9" s="95">
        <v>0</v>
      </c>
      <c r="AA9" s="71"/>
      <c r="AB9" s="67">
        <f t="shared" si="0"/>
        <v>0.04</v>
      </c>
      <c r="AC9" s="81">
        <f t="shared" si="1"/>
        <v>0.5</v>
      </c>
    </row>
    <row r="10" spans="1:29" ht="13.2" customHeight="1" x14ac:dyDescent="0.3">
      <c r="A10" s="4">
        <v>10</v>
      </c>
      <c r="B10" s="1"/>
      <c r="C10" s="28" t="s">
        <v>38</v>
      </c>
      <c r="D10" s="47">
        <v>0</v>
      </c>
      <c r="E10" s="47">
        <v>0.6</v>
      </c>
      <c r="F10" s="47">
        <v>0</v>
      </c>
      <c r="G10" s="47">
        <v>0</v>
      </c>
      <c r="H10" s="47">
        <v>0</v>
      </c>
      <c r="I10" s="47">
        <v>0</v>
      </c>
      <c r="J10" s="47">
        <v>0</v>
      </c>
      <c r="K10" s="47">
        <v>0</v>
      </c>
      <c r="L10" s="47">
        <v>0</v>
      </c>
      <c r="M10" s="47">
        <v>0</v>
      </c>
      <c r="N10" s="47">
        <v>0</v>
      </c>
      <c r="O10" s="47">
        <v>0</v>
      </c>
      <c r="P10" s="47">
        <v>0</v>
      </c>
      <c r="Q10" s="51">
        <v>0</v>
      </c>
      <c r="R10" s="47">
        <v>0</v>
      </c>
      <c r="S10" s="51">
        <v>0</v>
      </c>
      <c r="T10" s="47">
        <v>0</v>
      </c>
      <c r="U10" s="47">
        <v>0</v>
      </c>
      <c r="V10" s="51">
        <v>0</v>
      </c>
      <c r="W10" s="47">
        <v>0</v>
      </c>
      <c r="X10" s="85">
        <v>0</v>
      </c>
      <c r="Y10" s="94">
        <v>0</v>
      </c>
      <c r="Z10" s="95">
        <v>0</v>
      </c>
      <c r="AA10" s="71"/>
      <c r="AB10" s="67">
        <f t="shared" si="0"/>
        <v>0.03</v>
      </c>
      <c r="AC10" s="81">
        <f t="shared" si="1"/>
        <v>0.6</v>
      </c>
    </row>
    <row r="11" spans="1:29" ht="13.2" customHeight="1" x14ac:dyDescent="0.3">
      <c r="A11" s="4">
        <v>11</v>
      </c>
      <c r="B11" s="1"/>
      <c r="C11" s="28" t="s">
        <v>39</v>
      </c>
      <c r="D11" s="47">
        <v>3.2</v>
      </c>
      <c r="E11" s="47">
        <v>0</v>
      </c>
      <c r="F11" s="47">
        <v>0</v>
      </c>
      <c r="G11" s="47">
        <v>0</v>
      </c>
      <c r="H11" s="47">
        <v>2.06</v>
      </c>
      <c r="I11" s="47">
        <v>0</v>
      </c>
      <c r="J11" s="47">
        <v>0</v>
      </c>
      <c r="K11" s="47">
        <v>2.62</v>
      </c>
      <c r="L11" s="47">
        <v>0</v>
      </c>
      <c r="M11" s="47">
        <v>1.51</v>
      </c>
      <c r="N11" s="47">
        <v>0</v>
      </c>
      <c r="O11" s="47">
        <v>0</v>
      </c>
      <c r="P11" s="47">
        <v>0</v>
      </c>
      <c r="Q11" s="51">
        <v>0</v>
      </c>
      <c r="R11" s="47">
        <v>1.05</v>
      </c>
      <c r="S11" s="51">
        <v>0</v>
      </c>
      <c r="T11" s="47">
        <v>0</v>
      </c>
      <c r="U11" s="47">
        <v>0</v>
      </c>
      <c r="V11" s="51">
        <v>0</v>
      </c>
      <c r="W11" s="47">
        <v>0</v>
      </c>
      <c r="X11" s="85">
        <v>1.37</v>
      </c>
      <c r="Y11" s="94">
        <v>0</v>
      </c>
      <c r="Z11" s="95">
        <v>2.2599999999999998</v>
      </c>
      <c r="AA11" s="71"/>
      <c r="AB11" s="67">
        <f t="shared" si="0"/>
        <v>0.61</v>
      </c>
      <c r="AC11" s="81">
        <f t="shared" si="1"/>
        <v>3.2</v>
      </c>
    </row>
    <row r="12" spans="1:29" ht="13.2" customHeight="1" x14ac:dyDescent="0.3">
      <c r="A12" s="4">
        <v>12</v>
      </c>
      <c r="B12" s="1"/>
      <c r="C12" s="28" t="s">
        <v>93</v>
      </c>
      <c r="D12" s="47">
        <v>0</v>
      </c>
      <c r="E12" s="47">
        <v>0.5</v>
      </c>
      <c r="F12" s="47">
        <v>0</v>
      </c>
      <c r="G12" s="47">
        <v>0</v>
      </c>
      <c r="H12" s="47">
        <v>1.27</v>
      </c>
      <c r="I12" s="47">
        <v>0</v>
      </c>
      <c r="J12" s="47">
        <v>0</v>
      </c>
      <c r="K12" s="47">
        <v>0</v>
      </c>
      <c r="L12" s="47">
        <v>3.07</v>
      </c>
      <c r="M12" s="47">
        <v>0</v>
      </c>
      <c r="N12" s="47">
        <v>8.0299999999999994</v>
      </c>
      <c r="O12" s="47">
        <v>0</v>
      </c>
      <c r="P12" s="47">
        <v>0</v>
      </c>
      <c r="Q12" s="51">
        <v>0</v>
      </c>
      <c r="R12" s="47">
        <v>0</v>
      </c>
      <c r="S12" s="51">
        <v>0</v>
      </c>
      <c r="T12" s="47">
        <v>0</v>
      </c>
      <c r="U12" s="47">
        <v>0</v>
      </c>
      <c r="V12" s="51">
        <v>0</v>
      </c>
      <c r="W12" s="47">
        <v>0</v>
      </c>
      <c r="X12" s="85">
        <v>0</v>
      </c>
      <c r="Y12" s="94">
        <v>3.67</v>
      </c>
      <c r="Z12" s="95">
        <v>0</v>
      </c>
      <c r="AA12" s="71"/>
      <c r="AB12" s="67">
        <f t="shared" si="0"/>
        <v>0.72</v>
      </c>
      <c r="AC12" s="81">
        <f t="shared" si="1"/>
        <v>8.0299999999999994</v>
      </c>
    </row>
    <row r="13" spans="1:29" ht="13.2" customHeight="1" x14ac:dyDescent="0.3">
      <c r="A13" s="4">
        <v>13</v>
      </c>
      <c r="B13" s="1"/>
      <c r="C13" s="28" t="s">
        <v>94</v>
      </c>
      <c r="D13" s="47">
        <v>2</v>
      </c>
      <c r="E13" s="47">
        <v>1</v>
      </c>
      <c r="F13" s="47">
        <v>1.23</v>
      </c>
      <c r="G13" s="47">
        <v>1.1399999999999999</v>
      </c>
      <c r="H13" s="47">
        <v>2.57</v>
      </c>
      <c r="I13" s="47">
        <v>0</v>
      </c>
      <c r="J13" s="47">
        <v>0</v>
      </c>
      <c r="K13" s="47">
        <v>1.0900000000000001</v>
      </c>
      <c r="L13" s="47">
        <v>0</v>
      </c>
      <c r="M13" s="47">
        <v>0</v>
      </c>
      <c r="N13" s="47">
        <v>0.85</v>
      </c>
      <c r="O13" s="47">
        <v>0</v>
      </c>
      <c r="P13" s="47">
        <v>0</v>
      </c>
      <c r="Q13" s="51">
        <v>2.5099999999999998</v>
      </c>
      <c r="R13" s="47">
        <v>1.21</v>
      </c>
      <c r="S13" s="51">
        <v>0.28999999999999998</v>
      </c>
      <c r="T13" s="47">
        <v>0.75</v>
      </c>
      <c r="U13" s="47">
        <v>0</v>
      </c>
      <c r="V13" s="51">
        <v>0</v>
      </c>
      <c r="W13" s="47">
        <v>0.13</v>
      </c>
      <c r="X13" s="85">
        <v>4.9400000000000004</v>
      </c>
      <c r="Y13" s="94">
        <v>2.4900000000000002</v>
      </c>
      <c r="Z13" s="95">
        <v>0</v>
      </c>
      <c r="AA13" s="71"/>
      <c r="AB13" s="67">
        <f t="shared" si="0"/>
        <v>0.97</v>
      </c>
      <c r="AC13" s="81">
        <f t="shared" si="1"/>
        <v>4.9400000000000004</v>
      </c>
    </row>
    <row r="14" spans="1:29" ht="13.2" customHeight="1" x14ac:dyDescent="0.3">
      <c r="A14" s="4">
        <v>14</v>
      </c>
      <c r="B14" s="1"/>
      <c r="C14" s="28" t="s">
        <v>97</v>
      </c>
      <c r="D14" s="47">
        <v>3.4</v>
      </c>
      <c r="E14" s="47">
        <v>3.4</v>
      </c>
      <c r="F14" s="47">
        <v>2.04</v>
      </c>
      <c r="G14" s="47">
        <v>0.34</v>
      </c>
      <c r="H14" s="47">
        <v>1.22</v>
      </c>
      <c r="I14" s="47">
        <v>0.43</v>
      </c>
      <c r="J14" s="47">
        <v>0</v>
      </c>
      <c r="K14" s="47">
        <v>0</v>
      </c>
      <c r="L14" s="47">
        <v>0</v>
      </c>
      <c r="M14" s="47">
        <v>0</v>
      </c>
      <c r="N14" s="47">
        <v>0</v>
      </c>
      <c r="O14" s="47">
        <v>0</v>
      </c>
      <c r="P14" s="47">
        <v>0</v>
      </c>
      <c r="Q14" s="51">
        <v>2.75</v>
      </c>
      <c r="R14" s="47">
        <v>3.53</v>
      </c>
      <c r="S14" s="51">
        <v>0.12</v>
      </c>
      <c r="T14" s="47">
        <v>1.1100000000000001</v>
      </c>
      <c r="U14" s="47">
        <v>0.28999999999999998</v>
      </c>
      <c r="V14" s="51">
        <v>0.8</v>
      </c>
      <c r="W14" s="47">
        <v>1.84</v>
      </c>
      <c r="X14" s="85">
        <v>0.25</v>
      </c>
      <c r="Y14" s="94">
        <v>0.18</v>
      </c>
      <c r="Z14" s="95">
        <v>0</v>
      </c>
      <c r="AA14" s="71"/>
      <c r="AB14" s="67">
        <f t="shared" si="0"/>
        <v>0.94</v>
      </c>
      <c r="AC14" s="81">
        <f t="shared" si="1"/>
        <v>3.53</v>
      </c>
    </row>
    <row r="15" spans="1:29" ht="13.2" customHeight="1" x14ac:dyDescent="0.3">
      <c r="A15" s="4">
        <v>15</v>
      </c>
      <c r="B15" s="1"/>
      <c r="C15" s="28" t="s">
        <v>58</v>
      </c>
      <c r="D15" s="47">
        <v>2.7</v>
      </c>
      <c r="E15" s="47">
        <v>0.6</v>
      </c>
      <c r="F15" s="47">
        <v>5</v>
      </c>
      <c r="G15" s="47">
        <v>1.04</v>
      </c>
      <c r="H15" s="47">
        <v>3.82</v>
      </c>
      <c r="I15" s="47">
        <v>0.42</v>
      </c>
      <c r="J15" s="47">
        <v>0</v>
      </c>
      <c r="K15" s="47">
        <v>0</v>
      </c>
      <c r="L15" s="47">
        <v>0</v>
      </c>
      <c r="M15" s="47">
        <v>0</v>
      </c>
      <c r="N15" s="47">
        <v>4.72</v>
      </c>
      <c r="O15" s="47">
        <v>0</v>
      </c>
      <c r="P15" s="47">
        <v>0</v>
      </c>
      <c r="Q15" s="51">
        <v>0</v>
      </c>
      <c r="R15" s="47">
        <v>0</v>
      </c>
      <c r="S15" s="51">
        <v>0</v>
      </c>
      <c r="T15" s="47">
        <v>0.14000000000000001</v>
      </c>
      <c r="U15" s="47">
        <v>0</v>
      </c>
      <c r="V15" s="51">
        <v>0.98</v>
      </c>
      <c r="W15" s="47">
        <v>0</v>
      </c>
      <c r="X15" s="85">
        <v>3.85</v>
      </c>
      <c r="Y15" s="94">
        <v>1.4</v>
      </c>
      <c r="Z15" s="95">
        <v>0.88</v>
      </c>
      <c r="AA15" s="71"/>
      <c r="AB15" s="67">
        <f t="shared" si="0"/>
        <v>1.1100000000000001</v>
      </c>
      <c r="AC15" s="81">
        <f t="shared" si="1"/>
        <v>5</v>
      </c>
    </row>
    <row r="16" spans="1:29" ht="13.2" customHeight="1" x14ac:dyDescent="0.3">
      <c r="A16" s="4">
        <v>16</v>
      </c>
      <c r="B16" s="1"/>
      <c r="C16" s="28" t="s">
        <v>59</v>
      </c>
      <c r="D16" s="47">
        <v>3.8</v>
      </c>
      <c r="E16" s="47">
        <v>2.8</v>
      </c>
      <c r="F16" s="47">
        <v>2.39</v>
      </c>
      <c r="G16" s="47">
        <v>0.55000000000000004</v>
      </c>
      <c r="H16" s="47">
        <v>6.54</v>
      </c>
      <c r="I16" s="47">
        <v>0.26</v>
      </c>
      <c r="J16" s="47">
        <v>0</v>
      </c>
      <c r="K16" s="47">
        <v>0</v>
      </c>
      <c r="L16" s="47">
        <v>0.87</v>
      </c>
      <c r="M16" s="47">
        <v>1.79</v>
      </c>
      <c r="N16" s="47">
        <v>2.99</v>
      </c>
      <c r="O16" s="47">
        <v>0</v>
      </c>
      <c r="P16" s="47">
        <v>0</v>
      </c>
      <c r="Q16" s="51">
        <v>0.9</v>
      </c>
      <c r="R16" s="47">
        <v>0.69</v>
      </c>
      <c r="S16" s="51">
        <v>0</v>
      </c>
      <c r="T16" s="47">
        <v>0.27</v>
      </c>
      <c r="U16" s="47">
        <v>1.68</v>
      </c>
      <c r="V16" s="51">
        <v>0</v>
      </c>
      <c r="W16" s="47">
        <v>0</v>
      </c>
      <c r="X16" s="85">
        <v>4.79</v>
      </c>
      <c r="Y16" s="93">
        <v>1.41</v>
      </c>
      <c r="Z16" s="95">
        <v>0.63</v>
      </c>
      <c r="AA16" s="71"/>
      <c r="AB16" s="67">
        <f t="shared" si="0"/>
        <v>1.41</v>
      </c>
      <c r="AC16" s="81">
        <f t="shared" si="1"/>
        <v>6.54</v>
      </c>
    </row>
    <row r="17" spans="1:29" ht="13.2" customHeight="1" x14ac:dyDescent="0.3">
      <c r="A17" s="4">
        <v>17</v>
      </c>
      <c r="B17" s="1"/>
      <c r="C17" s="28" t="s">
        <v>60</v>
      </c>
      <c r="D17" s="47">
        <v>2.5</v>
      </c>
      <c r="E17" s="47">
        <v>0</v>
      </c>
      <c r="F17" s="47">
        <v>6.86</v>
      </c>
      <c r="G17" s="47">
        <v>0</v>
      </c>
      <c r="H17" s="47">
        <v>1.31</v>
      </c>
      <c r="I17" s="47">
        <v>4.95</v>
      </c>
      <c r="J17" s="47">
        <v>0</v>
      </c>
      <c r="K17" s="47">
        <v>0.85</v>
      </c>
      <c r="L17" s="47">
        <v>0.6</v>
      </c>
      <c r="M17" s="47">
        <v>0</v>
      </c>
      <c r="N17" s="47">
        <v>5.68</v>
      </c>
      <c r="O17" s="47">
        <v>0</v>
      </c>
      <c r="P17" s="47">
        <v>0</v>
      </c>
      <c r="Q17" s="51">
        <v>0</v>
      </c>
      <c r="R17" s="47">
        <v>0</v>
      </c>
      <c r="S17" s="51">
        <v>0</v>
      </c>
      <c r="T17" s="47">
        <v>0</v>
      </c>
      <c r="U17" s="47">
        <v>0.6</v>
      </c>
      <c r="V17" s="51">
        <v>1.19</v>
      </c>
      <c r="W17" s="47">
        <v>1.9</v>
      </c>
      <c r="X17" s="85">
        <v>4.28</v>
      </c>
      <c r="Y17" s="92">
        <v>1.1399999999999999</v>
      </c>
      <c r="Z17" s="95">
        <v>0.76</v>
      </c>
      <c r="AA17" s="71"/>
      <c r="AB17" s="67">
        <f t="shared" si="0"/>
        <v>1.42</v>
      </c>
      <c r="AC17" s="81">
        <f t="shared" si="1"/>
        <v>6.86</v>
      </c>
    </row>
    <row r="18" spans="1:29" ht="13.2" customHeight="1" x14ac:dyDescent="0.3">
      <c r="A18" s="4">
        <v>18</v>
      </c>
      <c r="B18" s="1"/>
      <c r="C18" s="28" t="s">
        <v>40</v>
      </c>
      <c r="D18" s="47">
        <v>0</v>
      </c>
      <c r="E18" s="47">
        <v>0</v>
      </c>
      <c r="F18" s="47">
        <v>0.3</v>
      </c>
      <c r="G18" s="47">
        <v>0</v>
      </c>
      <c r="H18" s="47">
        <v>4.4800000000000004</v>
      </c>
      <c r="I18" s="47">
        <v>0</v>
      </c>
      <c r="J18" s="47">
        <v>0</v>
      </c>
      <c r="K18" s="47">
        <v>0</v>
      </c>
      <c r="L18" s="47">
        <v>0</v>
      </c>
      <c r="M18" s="47">
        <v>0</v>
      </c>
      <c r="N18" s="47">
        <v>0.96</v>
      </c>
      <c r="O18" s="47">
        <v>0</v>
      </c>
      <c r="P18" s="47">
        <v>2.2799999999999998</v>
      </c>
      <c r="Q18" s="51">
        <v>1.7</v>
      </c>
      <c r="R18" s="47">
        <v>0</v>
      </c>
      <c r="S18" s="51">
        <v>0</v>
      </c>
      <c r="T18" s="47">
        <v>2.38</v>
      </c>
      <c r="U18" s="47">
        <v>0</v>
      </c>
      <c r="V18" s="51">
        <v>4.6100000000000003</v>
      </c>
      <c r="W18" s="47">
        <v>0</v>
      </c>
      <c r="X18" s="85">
        <v>3.71</v>
      </c>
      <c r="Y18" s="94">
        <v>0.46</v>
      </c>
      <c r="Z18" s="95">
        <v>1.76</v>
      </c>
      <c r="AA18" s="71"/>
      <c r="AB18" s="67">
        <f t="shared" si="0"/>
        <v>0.98</v>
      </c>
      <c r="AC18" s="81">
        <f t="shared" si="1"/>
        <v>4.6100000000000003</v>
      </c>
    </row>
    <row r="19" spans="1:29" ht="13.2" customHeight="1" x14ac:dyDescent="0.3">
      <c r="A19" s="4">
        <v>19</v>
      </c>
      <c r="B19" s="1"/>
      <c r="C19" s="28" t="s">
        <v>61</v>
      </c>
      <c r="D19" s="47">
        <v>0.8</v>
      </c>
      <c r="E19" s="47">
        <v>0</v>
      </c>
      <c r="F19" s="47">
        <v>2.29</v>
      </c>
      <c r="G19" s="47">
        <v>0.31</v>
      </c>
      <c r="H19" s="47">
        <v>3.77</v>
      </c>
      <c r="I19" s="47">
        <v>1.03</v>
      </c>
      <c r="J19" s="47">
        <v>1.37</v>
      </c>
      <c r="K19" s="47">
        <v>2.4</v>
      </c>
      <c r="L19" s="47">
        <v>0.49</v>
      </c>
      <c r="M19" s="47">
        <v>3.63</v>
      </c>
      <c r="N19" s="47">
        <v>0</v>
      </c>
      <c r="O19" s="47">
        <v>0</v>
      </c>
      <c r="P19" s="47">
        <v>0</v>
      </c>
      <c r="Q19" s="51">
        <v>0</v>
      </c>
      <c r="R19" s="47">
        <v>0</v>
      </c>
      <c r="S19" s="51">
        <v>0</v>
      </c>
      <c r="T19" s="47">
        <v>0</v>
      </c>
      <c r="U19" s="47">
        <v>0</v>
      </c>
      <c r="V19" s="51">
        <v>1.1499999999999999</v>
      </c>
      <c r="W19" s="47">
        <v>0</v>
      </c>
      <c r="X19" s="85">
        <v>0</v>
      </c>
      <c r="Y19" s="94">
        <v>0.56000000000000005</v>
      </c>
      <c r="Z19" s="95">
        <v>0</v>
      </c>
      <c r="AA19" s="71"/>
      <c r="AB19" s="67">
        <f t="shared" si="0"/>
        <v>0.77</v>
      </c>
      <c r="AC19" s="81">
        <f t="shared" si="1"/>
        <v>3.77</v>
      </c>
    </row>
    <row r="20" spans="1:29" ht="13.2" customHeight="1" x14ac:dyDescent="0.3">
      <c r="A20" s="4">
        <v>20</v>
      </c>
      <c r="B20" s="1"/>
      <c r="C20" s="28" t="s">
        <v>1</v>
      </c>
      <c r="D20" s="47">
        <v>0</v>
      </c>
      <c r="E20" s="47">
        <v>0</v>
      </c>
      <c r="F20" s="47">
        <v>0</v>
      </c>
      <c r="G20" s="47">
        <v>1.28</v>
      </c>
      <c r="H20" s="47">
        <v>2.64</v>
      </c>
      <c r="I20" s="47">
        <v>0</v>
      </c>
      <c r="J20" s="47">
        <v>0</v>
      </c>
      <c r="K20" s="47">
        <v>0.33</v>
      </c>
      <c r="L20" s="47">
        <v>0</v>
      </c>
      <c r="M20" s="47">
        <v>0</v>
      </c>
      <c r="N20" s="47">
        <v>2.2799999999999998</v>
      </c>
      <c r="O20" s="47">
        <v>0</v>
      </c>
      <c r="P20" s="47">
        <v>1.92</v>
      </c>
      <c r="Q20" s="51">
        <v>0</v>
      </c>
      <c r="R20" s="47">
        <v>1.25</v>
      </c>
      <c r="S20" s="51">
        <v>0</v>
      </c>
      <c r="T20" s="47">
        <v>0</v>
      </c>
      <c r="U20" s="47">
        <v>0</v>
      </c>
      <c r="V20" s="51">
        <v>0</v>
      </c>
      <c r="W20" s="47">
        <v>0.37</v>
      </c>
      <c r="X20" s="85">
        <v>0</v>
      </c>
      <c r="Y20" s="94">
        <v>0</v>
      </c>
      <c r="Z20" s="95">
        <v>0</v>
      </c>
      <c r="AA20" s="71"/>
      <c r="AB20" s="67">
        <f t="shared" si="0"/>
        <v>0.44</v>
      </c>
      <c r="AC20" s="81">
        <f t="shared" si="1"/>
        <v>2.64</v>
      </c>
    </row>
    <row r="21" spans="1:29" ht="13.2" customHeight="1" x14ac:dyDescent="0.3">
      <c r="A21" s="4">
        <v>21</v>
      </c>
      <c r="B21" s="1"/>
      <c r="C21" s="28" t="s">
        <v>62</v>
      </c>
      <c r="D21" s="47">
        <v>2.7</v>
      </c>
      <c r="E21" s="47">
        <v>0</v>
      </c>
      <c r="F21" s="47">
        <v>4.2</v>
      </c>
      <c r="G21" s="47">
        <v>0</v>
      </c>
      <c r="H21" s="47">
        <v>9.58</v>
      </c>
      <c r="I21" s="47">
        <v>0.53</v>
      </c>
      <c r="J21" s="47">
        <v>0</v>
      </c>
      <c r="K21" s="47">
        <v>1.3</v>
      </c>
      <c r="L21" s="47">
        <v>1.72</v>
      </c>
      <c r="M21" s="47">
        <v>0</v>
      </c>
      <c r="N21" s="47">
        <v>3.29</v>
      </c>
      <c r="O21" s="47">
        <v>0</v>
      </c>
      <c r="P21" s="47">
        <v>0</v>
      </c>
      <c r="Q21" s="51">
        <v>3.3</v>
      </c>
      <c r="R21" s="47">
        <v>0</v>
      </c>
      <c r="S21" s="51">
        <v>0</v>
      </c>
      <c r="T21" s="47">
        <v>1.47</v>
      </c>
      <c r="U21" s="47">
        <v>0</v>
      </c>
      <c r="V21" s="51">
        <v>0</v>
      </c>
      <c r="W21" s="47">
        <v>0.78</v>
      </c>
      <c r="X21" s="85">
        <v>1.98</v>
      </c>
      <c r="Y21" s="94">
        <v>0.36</v>
      </c>
      <c r="Z21" s="95">
        <v>0</v>
      </c>
      <c r="AA21" s="71"/>
      <c r="AB21" s="67">
        <f t="shared" si="0"/>
        <v>1.36</v>
      </c>
      <c r="AC21" s="81">
        <f t="shared" si="1"/>
        <v>9.58</v>
      </c>
    </row>
    <row r="22" spans="1:29" ht="13.2" customHeight="1" x14ac:dyDescent="0.3">
      <c r="A22" s="4">
        <v>22</v>
      </c>
      <c r="B22" s="1"/>
      <c r="C22" s="28" t="s">
        <v>54</v>
      </c>
      <c r="D22" s="47">
        <v>3.3</v>
      </c>
      <c r="E22" s="47">
        <v>0</v>
      </c>
      <c r="F22" s="47">
        <v>3.04</v>
      </c>
      <c r="G22" s="47">
        <v>0.67</v>
      </c>
      <c r="H22" s="47">
        <v>6.77</v>
      </c>
      <c r="I22" s="47">
        <v>1.43</v>
      </c>
      <c r="J22" s="47">
        <v>3.9</v>
      </c>
      <c r="K22" s="47">
        <v>0</v>
      </c>
      <c r="L22" s="47">
        <v>1.44</v>
      </c>
      <c r="M22" s="47">
        <v>1.35</v>
      </c>
      <c r="N22" s="47">
        <v>1.24</v>
      </c>
      <c r="O22" s="47">
        <v>0</v>
      </c>
      <c r="P22" s="47">
        <v>0</v>
      </c>
      <c r="Q22" s="51">
        <v>2.2799999999999998</v>
      </c>
      <c r="R22" s="47">
        <v>0</v>
      </c>
      <c r="S22" s="51">
        <v>0.9</v>
      </c>
      <c r="T22" s="47">
        <v>0</v>
      </c>
      <c r="U22" s="47">
        <v>0</v>
      </c>
      <c r="V22" s="51">
        <v>0</v>
      </c>
      <c r="W22" s="47">
        <v>0</v>
      </c>
      <c r="X22" s="85">
        <v>4.13</v>
      </c>
      <c r="Y22" s="94">
        <v>1.17</v>
      </c>
      <c r="Z22" s="95">
        <v>1.6</v>
      </c>
      <c r="AA22" s="71"/>
      <c r="AB22" s="67">
        <f t="shared" si="0"/>
        <v>1.44</v>
      </c>
      <c r="AC22" s="81">
        <f t="shared" si="1"/>
        <v>6.77</v>
      </c>
    </row>
    <row r="23" spans="1:29" ht="13.2" customHeight="1" x14ac:dyDescent="0.3">
      <c r="A23" s="4">
        <v>23</v>
      </c>
      <c r="B23" s="1"/>
      <c r="C23" s="28" t="s">
        <v>55</v>
      </c>
      <c r="D23" s="47">
        <v>0</v>
      </c>
      <c r="E23" s="47">
        <v>0</v>
      </c>
      <c r="F23" s="47">
        <v>0.7</v>
      </c>
      <c r="G23" s="47">
        <v>0.83</v>
      </c>
      <c r="H23" s="47">
        <v>2.67</v>
      </c>
      <c r="I23" s="47">
        <v>0</v>
      </c>
      <c r="J23" s="47">
        <v>1.8</v>
      </c>
      <c r="K23" s="47">
        <v>0.36</v>
      </c>
      <c r="L23" s="47">
        <v>1.37</v>
      </c>
      <c r="M23" s="47">
        <v>0</v>
      </c>
      <c r="N23" s="47">
        <v>0.75</v>
      </c>
      <c r="O23" s="47">
        <v>0</v>
      </c>
      <c r="P23" s="47">
        <v>0.42</v>
      </c>
      <c r="Q23" s="51">
        <v>0.53</v>
      </c>
      <c r="R23" s="47">
        <v>0</v>
      </c>
      <c r="S23" s="51">
        <v>0.53</v>
      </c>
      <c r="T23" s="47">
        <v>0.93</v>
      </c>
      <c r="U23" s="47">
        <v>0</v>
      </c>
      <c r="V23" s="51">
        <v>3.1</v>
      </c>
      <c r="W23" s="47">
        <v>3.09</v>
      </c>
      <c r="X23" s="85">
        <v>4.7</v>
      </c>
      <c r="Y23" s="94">
        <v>2.2599999999999998</v>
      </c>
      <c r="Z23" s="95">
        <v>0.77</v>
      </c>
      <c r="AA23" s="71"/>
      <c r="AB23" s="67">
        <f t="shared" si="0"/>
        <v>1.08</v>
      </c>
      <c r="AC23" s="81">
        <f t="shared" si="1"/>
        <v>4.7</v>
      </c>
    </row>
    <row r="24" spans="1:29" ht="13.2" customHeight="1" x14ac:dyDescent="0.3">
      <c r="A24" s="4">
        <v>24</v>
      </c>
      <c r="B24" s="1"/>
      <c r="C24" s="28" t="s">
        <v>63</v>
      </c>
      <c r="D24" s="47">
        <v>0</v>
      </c>
      <c r="E24" s="47">
        <v>0.4</v>
      </c>
      <c r="F24" s="47">
        <v>7.28</v>
      </c>
      <c r="G24" s="47">
        <v>1.32</v>
      </c>
      <c r="H24" s="47">
        <v>3.43</v>
      </c>
      <c r="I24" s="47">
        <v>0</v>
      </c>
      <c r="J24" s="47">
        <v>0.47</v>
      </c>
      <c r="K24" s="47">
        <v>2.85</v>
      </c>
      <c r="L24" s="47">
        <v>0</v>
      </c>
      <c r="M24" s="47">
        <v>0.54</v>
      </c>
      <c r="N24" s="47">
        <v>0.63</v>
      </c>
      <c r="O24" s="47">
        <v>0.56000000000000005</v>
      </c>
      <c r="P24" s="47">
        <v>3.88</v>
      </c>
      <c r="Q24" s="51">
        <v>4.49</v>
      </c>
      <c r="R24" s="47">
        <v>2.4</v>
      </c>
      <c r="S24" s="51">
        <v>0</v>
      </c>
      <c r="T24" s="47">
        <v>0</v>
      </c>
      <c r="U24" s="47">
        <v>0</v>
      </c>
      <c r="V24" s="51">
        <v>0.91</v>
      </c>
      <c r="W24" s="47">
        <v>0</v>
      </c>
      <c r="X24" s="85">
        <v>1.3</v>
      </c>
      <c r="Y24" s="94">
        <v>0.14000000000000001</v>
      </c>
      <c r="Z24" s="95">
        <v>1.02</v>
      </c>
      <c r="AA24" s="71"/>
      <c r="AB24" s="67">
        <f t="shared" si="0"/>
        <v>1.37</v>
      </c>
      <c r="AC24" s="81">
        <f t="shared" si="1"/>
        <v>7.28</v>
      </c>
    </row>
    <row r="25" spans="1:29" ht="13.2" customHeight="1" x14ac:dyDescent="0.3">
      <c r="A25" s="4">
        <v>25</v>
      </c>
      <c r="B25" s="1"/>
      <c r="C25" s="28" t="s">
        <v>64</v>
      </c>
      <c r="D25" s="47">
        <v>1.4</v>
      </c>
      <c r="E25" s="47">
        <v>1.7</v>
      </c>
      <c r="F25" s="47">
        <v>1.9</v>
      </c>
      <c r="G25" s="47">
        <v>5.84</v>
      </c>
      <c r="H25" s="47">
        <v>3.87</v>
      </c>
      <c r="I25" s="47">
        <v>3.8</v>
      </c>
      <c r="J25" s="47">
        <v>1.78</v>
      </c>
      <c r="K25" s="47">
        <v>4.87</v>
      </c>
      <c r="L25" s="47">
        <v>2.35</v>
      </c>
      <c r="M25" s="47">
        <v>4.2699999999999996</v>
      </c>
      <c r="N25" s="47">
        <v>0.46</v>
      </c>
      <c r="O25" s="47">
        <v>0.53</v>
      </c>
      <c r="P25" s="47">
        <v>0.41</v>
      </c>
      <c r="Q25" s="51">
        <v>1.92</v>
      </c>
      <c r="R25" s="47">
        <v>0</v>
      </c>
      <c r="S25" s="51">
        <v>0</v>
      </c>
      <c r="T25" s="47">
        <v>1.29</v>
      </c>
      <c r="U25" s="47">
        <v>0</v>
      </c>
      <c r="V25" s="51">
        <v>1.21</v>
      </c>
      <c r="W25" s="47">
        <v>0</v>
      </c>
      <c r="X25" s="85">
        <v>0</v>
      </c>
      <c r="Y25" s="94">
        <v>0.52</v>
      </c>
      <c r="Z25" s="95">
        <v>0.45</v>
      </c>
      <c r="AA25" s="71"/>
      <c r="AB25" s="67">
        <f t="shared" si="0"/>
        <v>1.68</v>
      </c>
      <c r="AC25" s="81">
        <f t="shared" si="1"/>
        <v>5.84</v>
      </c>
    </row>
    <row r="26" spans="1:29" ht="13.2" customHeight="1" x14ac:dyDescent="0.3">
      <c r="A26" s="4">
        <v>26</v>
      </c>
      <c r="B26" s="1"/>
      <c r="C26" s="28" t="s">
        <v>65</v>
      </c>
      <c r="D26" s="47">
        <v>0</v>
      </c>
      <c r="E26" s="47">
        <v>0</v>
      </c>
      <c r="F26" s="47">
        <v>0</v>
      </c>
      <c r="G26" s="47">
        <v>1.26</v>
      </c>
      <c r="H26" s="47">
        <v>4.58</v>
      </c>
      <c r="I26" s="47">
        <v>4.32</v>
      </c>
      <c r="J26" s="47">
        <v>2.87</v>
      </c>
      <c r="K26" s="47">
        <v>0.51</v>
      </c>
      <c r="L26" s="47">
        <v>0</v>
      </c>
      <c r="M26" s="47">
        <v>1.4</v>
      </c>
      <c r="N26" s="47">
        <v>1.57</v>
      </c>
      <c r="O26" s="47">
        <v>0.52</v>
      </c>
      <c r="P26" s="47">
        <v>1.83</v>
      </c>
      <c r="Q26" s="51">
        <v>2.15</v>
      </c>
      <c r="R26" s="47">
        <v>0</v>
      </c>
      <c r="S26" s="51">
        <v>0</v>
      </c>
      <c r="T26" s="47">
        <v>0.76</v>
      </c>
      <c r="U26" s="47">
        <v>1.28</v>
      </c>
      <c r="V26" s="51">
        <v>1.33</v>
      </c>
      <c r="W26" s="47">
        <v>2.62</v>
      </c>
      <c r="X26" s="85">
        <v>2.2000000000000002</v>
      </c>
      <c r="Y26" s="94">
        <v>0</v>
      </c>
      <c r="Z26" s="95">
        <v>0</v>
      </c>
      <c r="AA26" s="71"/>
      <c r="AB26" s="67">
        <f t="shared" si="0"/>
        <v>1.27</v>
      </c>
      <c r="AC26" s="81">
        <f t="shared" si="1"/>
        <v>4.58</v>
      </c>
    </row>
    <row r="27" spans="1:29" ht="13.2" customHeight="1" x14ac:dyDescent="0.3">
      <c r="A27" s="4">
        <v>27</v>
      </c>
      <c r="B27" s="1"/>
      <c r="C27" s="28" t="s">
        <v>41</v>
      </c>
      <c r="D27" s="47">
        <v>0</v>
      </c>
      <c r="E27" s="47">
        <v>0.6</v>
      </c>
      <c r="F27" s="47">
        <v>0</v>
      </c>
      <c r="G27" s="47">
        <v>0</v>
      </c>
      <c r="H27" s="47">
        <v>0</v>
      </c>
      <c r="I27" s="47">
        <v>0</v>
      </c>
      <c r="J27" s="47">
        <v>6.31</v>
      </c>
      <c r="K27" s="47">
        <v>6.73</v>
      </c>
      <c r="L27" s="47">
        <v>1.93</v>
      </c>
      <c r="M27" s="47">
        <v>1.95</v>
      </c>
      <c r="N27" s="47">
        <v>2.52</v>
      </c>
      <c r="O27" s="47">
        <v>0.9</v>
      </c>
      <c r="P27" s="47">
        <v>0.85</v>
      </c>
      <c r="Q27" s="51">
        <v>0.69</v>
      </c>
      <c r="R27" s="47">
        <v>3.72</v>
      </c>
      <c r="S27" s="51">
        <v>1.31</v>
      </c>
      <c r="T27" s="47">
        <v>0.75</v>
      </c>
      <c r="U27" s="47">
        <v>0</v>
      </c>
      <c r="V27" s="51">
        <v>1.59</v>
      </c>
      <c r="W27" s="47">
        <v>0</v>
      </c>
      <c r="X27" s="85">
        <v>3.44</v>
      </c>
      <c r="Y27" s="94">
        <v>2.13</v>
      </c>
      <c r="Z27" s="95">
        <v>0.9</v>
      </c>
      <c r="AA27" s="71"/>
      <c r="AB27" s="67">
        <f t="shared" si="0"/>
        <v>1.58</v>
      </c>
      <c r="AC27" s="81">
        <f t="shared" si="1"/>
        <v>6.73</v>
      </c>
    </row>
    <row r="28" spans="1:29" ht="13.2" customHeight="1" x14ac:dyDescent="0.3">
      <c r="A28" s="4">
        <v>28</v>
      </c>
      <c r="B28" s="1"/>
      <c r="C28" s="28" t="s">
        <v>66</v>
      </c>
      <c r="D28" s="47">
        <v>0</v>
      </c>
      <c r="E28" s="47">
        <v>0</v>
      </c>
      <c r="F28" s="47">
        <v>0</v>
      </c>
      <c r="G28" s="47">
        <v>1.7</v>
      </c>
      <c r="H28" s="47">
        <v>1.54</v>
      </c>
      <c r="I28" s="47">
        <v>0</v>
      </c>
      <c r="J28" s="47">
        <v>0</v>
      </c>
      <c r="K28" s="47">
        <v>7.5</v>
      </c>
      <c r="L28" s="47">
        <v>3.34</v>
      </c>
      <c r="M28" s="47">
        <v>7.05</v>
      </c>
      <c r="N28" s="47">
        <v>2.27</v>
      </c>
      <c r="O28" s="47">
        <v>0</v>
      </c>
      <c r="P28" s="47">
        <v>3.77</v>
      </c>
      <c r="Q28" s="51">
        <v>0.82</v>
      </c>
      <c r="R28" s="47">
        <v>3.17</v>
      </c>
      <c r="S28" s="51">
        <v>1.62</v>
      </c>
      <c r="T28" s="47">
        <v>3</v>
      </c>
      <c r="U28" s="47">
        <v>2.0699999999999998</v>
      </c>
      <c r="V28" s="51">
        <v>1.19</v>
      </c>
      <c r="W28" s="47">
        <v>0</v>
      </c>
      <c r="X28" s="85">
        <v>0</v>
      </c>
      <c r="Y28" s="91">
        <v>0.66</v>
      </c>
      <c r="Z28" s="95">
        <v>0.95</v>
      </c>
      <c r="AA28" s="71"/>
      <c r="AB28" s="67">
        <f t="shared" si="0"/>
        <v>1.77</v>
      </c>
      <c r="AC28" s="81">
        <f t="shared" si="1"/>
        <v>7.5</v>
      </c>
    </row>
    <row r="29" spans="1:29" ht="13.2" customHeight="1" x14ac:dyDescent="0.3">
      <c r="A29" s="4">
        <v>29</v>
      </c>
      <c r="B29" s="1"/>
      <c r="C29" s="28" t="s">
        <v>42</v>
      </c>
      <c r="D29" s="47">
        <v>0</v>
      </c>
      <c r="E29" s="47">
        <v>0</v>
      </c>
      <c r="F29" s="47">
        <v>1.2</v>
      </c>
      <c r="G29" s="47">
        <v>0.73</v>
      </c>
      <c r="H29" s="47">
        <v>1.59</v>
      </c>
      <c r="I29" s="47">
        <v>0</v>
      </c>
      <c r="J29" s="47">
        <v>0</v>
      </c>
      <c r="K29" s="47">
        <v>1.68</v>
      </c>
      <c r="L29" s="47">
        <v>0.69</v>
      </c>
      <c r="M29" s="47">
        <v>11.05</v>
      </c>
      <c r="N29" s="47">
        <v>0</v>
      </c>
      <c r="O29" s="47">
        <v>3.34</v>
      </c>
      <c r="P29" s="47">
        <v>2.5099999999999998</v>
      </c>
      <c r="Q29" s="51">
        <v>3.64</v>
      </c>
      <c r="R29" s="47">
        <v>3.1</v>
      </c>
      <c r="S29" s="51">
        <v>1.68</v>
      </c>
      <c r="T29" s="47">
        <v>2.02</v>
      </c>
      <c r="U29" s="47">
        <v>2.37</v>
      </c>
      <c r="V29" s="51">
        <v>0.52</v>
      </c>
      <c r="W29" s="47">
        <v>0</v>
      </c>
      <c r="X29" s="85">
        <v>4.1900000000000004</v>
      </c>
      <c r="Y29" s="94">
        <v>1.83</v>
      </c>
      <c r="Z29" s="95">
        <v>0</v>
      </c>
      <c r="AA29" s="71"/>
      <c r="AB29" s="67">
        <f t="shared" si="0"/>
        <v>1.83</v>
      </c>
      <c r="AC29" s="81">
        <f t="shared" si="1"/>
        <v>11.05</v>
      </c>
    </row>
    <row r="30" spans="1:29" ht="13.2" customHeight="1" x14ac:dyDescent="0.3">
      <c r="A30" s="4">
        <v>30</v>
      </c>
      <c r="B30" s="1"/>
      <c r="C30" s="28" t="s">
        <v>67</v>
      </c>
      <c r="D30" s="47">
        <v>0</v>
      </c>
      <c r="E30" s="47">
        <v>0</v>
      </c>
      <c r="F30" s="47">
        <v>0</v>
      </c>
      <c r="G30" s="47">
        <v>0</v>
      </c>
      <c r="H30" s="47">
        <v>2.29</v>
      </c>
      <c r="I30" s="47">
        <v>0</v>
      </c>
      <c r="J30" s="47">
        <v>0</v>
      </c>
      <c r="K30" s="47">
        <v>0</v>
      </c>
      <c r="L30" s="47">
        <v>0</v>
      </c>
      <c r="M30" s="47">
        <v>3.51</v>
      </c>
      <c r="N30" s="47">
        <v>1.37</v>
      </c>
      <c r="O30" s="47">
        <v>0</v>
      </c>
      <c r="P30" s="47">
        <v>2.83</v>
      </c>
      <c r="Q30" s="51">
        <v>3.87</v>
      </c>
      <c r="R30" s="47">
        <v>5.65</v>
      </c>
      <c r="S30" s="51">
        <v>0.54</v>
      </c>
      <c r="T30" s="47">
        <v>2.2400000000000002</v>
      </c>
      <c r="U30" s="47">
        <v>2.97</v>
      </c>
      <c r="V30" s="51">
        <v>1.38</v>
      </c>
      <c r="W30" s="47">
        <v>0</v>
      </c>
      <c r="X30" s="85">
        <v>0.68</v>
      </c>
      <c r="Y30" s="94">
        <v>0.38</v>
      </c>
      <c r="Z30" s="95">
        <v>0</v>
      </c>
      <c r="AA30" s="71"/>
      <c r="AB30" s="67">
        <f t="shared" si="0"/>
        <v>1.2</v>
      </c>
      <c r="AC30" s="81">
        <f t="shared" si="1"/>
        <v>5.65</v>
      </c>
    </row>
    <row r="31" spans="1:29" ht="13.2" customHeight="1" x14ac:dyDescent="0.3">
      <c r="A31" s="4">
        <v>31</v>
      </c>
      <c r="B31" s="1"/>
      <c r="C31" s="28" t="s">
        <v>43</v>
      </c>
      <c r="D31" s="47">
        <v>0</v>
      </c>
      <c r="E31" s="47">
        <v>1.9</v>
      </c>
      <c r="F31" s="47">
        <v>0</v>
      </c>
      <c r="G31" s="47">
        <v>0</v>
      </c>
      <c r="H31" s="47">
        <v>0</v>
      </c>
      <c r="I31" s="47">
        <v>0</v>
      </c>
      <c r="J31" s="47">
        <v>0</v>
      </c>
      <c r="K31" s="47">
        <v>0</v>
      </c>
      <c r="L31" s="47">
        <v>0.81</v>
      </c>
      <c r="M31" s="47">
        <v>0</v>
      </c>
      <c r="N31" s="47">
        <v>0</v>
      </c>
      <c r="O31" s="47">
        <v>0</v>
      </c>
      <c r="P31" s="47">
        <v>1.84</v>
      </c>
      <c r="Q31" s="51">
        <v>0</v>
      </c>
      <c r="R31" s="47">
        <v>0</v>
      </c>
      <c r="S31" s="51">
        <v>0</v>
      </c>
      <c r="T31" s="47">
        <v>0.77</v>
      </c>
      <c r="U31" s="47">
        <v>1.0900000000000001</v>
      </c>
      <c r="V31" s="51">
        <v>3.39</v>
      </c>
      <c r="W31" s="47">
        <v>0.91</v>
      </c>
      <c r="X31" s="85">
        <v>7.91</v>
      </c>
      <c r="Y31" s="94">
        <v>1.68</v>
      </c>
      <c r="Z31" s="95">
        <v>1.3</v>
      </c>
      <c r="AA31" s="71"/>
      <c r="AB31" s="67">
        <f t="shared" si="0"/>
        <v>0.94</v>
      </c>
      <c r="AC31" s="81">
        <f t="shared" si="1"/>
        <v>7.91</v>
      </c>
    </row>
    <row r="32" spans="1:29" ht="13.2" customHeight="1" x14ac:dyDescent="0.3">
      <c r="A32" s="4">
        <v>32</v>
      </c>
      <c r="B32" s="1"/>
      <c r="C32" s="28" t="s">
        <v>44</v>
      </c>
      <c r="D32" s="47">
        <v>1</v>
      </c>
      <c r="E32" s="47">
        <v>1.7</v>
      </c>
      <c r="F32" s="47">
        <v>0</v>
      </c>
      <c r="G32" s="47">
        <v>1.1399999999999999</v>
      </c>
      <c r="H32" s="47">
        <v>0.89</v>
      </c>
      <c r="I32" s="47">
        <v>0</v>
      </c>
      <c r="J32" s="47">
        <v>0</v>
      </c>
      <c r="K32" s="47">
        <v>0</v>
      </c>
      <c r="L32" s="47">
        <v>0</v>
      </c>
      <c r="M32" s="47">
        <v>0.83</v>
      </c>
      <c r="N32" s="47">
        <v>0</v>
      </c>
      <c r="O32" s="47">
        <v>0</v>
      </c>
      <c r="P32" s="47">
        <v>0</v>
      </c>
      <c r="Q32" s="51">
        <v>2.23</v>
      </c>
      <c r="R32" s="47">
        <v>8.0399999999999991</v>
      </c>
      <c r="S32" s="51">
        <v>0.86</v>
      </c>
      <c r="T32" s="47">
        <v>2.06</v>
      </c>
      <c r="U32" s="47">
        <v>3.61</v>
      </c>
      <c r="V32" s="51">
        <v>1.95</v>
      </c>
      <c r="W32" s="47">
        <v>1.0900000000000001</v>
      </c>
      <c r="X32" s="85">
        <v>0</v>
      </c>
      <c r="Y32" s="94">
        <v>3.26</v>
      </c>
      <c r="Z32" s="95">
        <v>2.4</v>
      </c>
      <c r="AA32" s="71"/>
      <c r="AB32" s="67">
        <f t="shared" si="0"/>
        <v>1.35</v>
      </c>
      <c r="AC32" s="81">
        <f t="shared" si="1"/>
        <v>8.0399999999999991</v>
      </c>
    </row>
    <row r="33" spans="1:29" ht="13.2" customHeight="1" x14ac:dyDescent="0.3">
      <c r="A33" s="4">
        <v>33</v>
      </c>
      <c r="B33" s="1"/>
      <c r="C33" s="28" t="s">
        <v>45</v>
      </c>
      <c r="D33" s="47">
        <v>3.4</v>
      </c>
      <c r="E33" s="47">
        <v>2.1</v>
      </c>
      <c r="F33" s="47">
        <v>0</v>
      </c>
      <c r="G33" s="47">
        <v>2.62</v>
      </c>
      <c r="H33" s="47">
        <v>0.81</v>
      </c>
      <c r="I33" s="47">
        <v>0</v>
      </c>
      <c r="J33" s="47">
        <v>0</v>
      </c>
      <c r="K33" s="47">
        <v>0</v>
      </c>
      <c r="L33" s="47">
        <v>0</v>
      </c>
      <c r="M33" s="47">
        <v>1.54</v>
      </c>
      <c r="N33" s="47">
        <v>0</v>
      </c>
      <c r="O33" s="47">
        <v>0</v>
      </c>
      <c r="P33" s="47">
        <v>0</v>
      </c>
      <c r="Q33" s="51">
        <v>0</v>
      </c>
      <c r="R33" s="47">
        <v>0.95</v>
      </c>
      <c r="S33" s="51">
        <v>1.34</v>
      </c>
      <c r="T33" s="47">
        <v>4.3899999999999997</v>
      </c>
      <c r="U33" s="47">
        <v>2.11</v>
      </c>
      <c r="V33" s="51">
        <v>1.46</v>
      </c>
      <c r="W33" s="47">
        <v>0</v>
      </c>
      <c r="X33" s="85">
        <v>0</v>
      </c>
      <c r="Y33" s="94">
        <v>9.34</v>
      </c>
      <c r="Z33" s="95">
        <v>1.36</v>
      </c>
      <c r="AA33" s="71"/>
      <c r="AB33" s="67">
        <f t="shared" si="0"/>
        <v>1.37</v>
      </c>
      <c r="AC33" s="81">
        <f t="shared" si="1"/>
        <v>9.34</v>
      </c>
    </row>
    <row r="34" spans="1:29" ht="13.2" customHeight="1" x14ac:dyDescent="0.3">
      <c r="A34" s="4">
        <v>34</v>
      </c>
      <c r="B34" s="1"/>
      <c r="C34" s="28" t="s">
        <v>68</v>
      </c>
      <c r="D34" s="47">
        <v>0</v>
      </c>
      <c r="E34" s="47">
        <v>1.9</v>
      </c>
      <c r="F34" s="47">
        <v>1.5</v>
      </c>
      <c r="G34" s="47">
        <v>1.55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47">
        <v>4.45</v>
      </c>
      <c r="N34" s="47">
        <v>0</v>
      </c>
      <c r="O34" s="47">
        <v>0</v>
      </c>
      <c r="P34" s="47">
        <v>0</v>
      </c>
      <c r="Q34" s="51">
        <v>0</v>
      </c>
      <c r="R34" s="47">
        <v>0</v>
      </c>
      <c r="S34" s="51">
        <v>0</v>
      </c>
      <c r="T34" s="47">
        <v>0</v>
      </c>
      <c r="U34" s="47">
        <v>3.61</v>
      </c>
      <c r="V34" s="51">
        <v>1.1299999999999999</v>
      </c>
      <c r="W34" s="47">
        <v>0.96</v>
      </c>
      <c r="X34" s="85">
        <v>5.24</v>
      </c>
      <c r="Y34" s="94">
        <v>1.1399999999999999</v>
      </c>
      <c r="Z34" s="95">
        <v>0.21</v>
      </c>
      <c r="AA34" s="71"/>
      <c r="AB34" s="67">
        <f t="shared" si="0"/>
        <v>0.94</v>
      </c>
      <c r="AC34" s="81">
        <f t="shared" si="1"/>
        <v>5.24</v>
      </c>
    </row>
    <row r="35" spans="1:29" ht="13.2" customHeight="1" x14ac:dyDescent="0.3">
      <c r="A35" s="4">
        <v>35</v>
      </c>
      <c r="B35" s="1"/>
      <c r="C35" s="28" t="s">
        <v>69</v>
      </c>
      <c r="D35" s="47">
        <v>0</v>
      </c>
      <c r="E35" s="47">
        <v>2.9</v>
      </c>
      <c r="F35" s="47">
        <v>1.58</v>
      </c>
      <c r="G35" s="47">
        <v>1.65</v>
      </c>
      <c r="H35" s="47">
        <v>0</v>
      </c>
      <c r="I35" s="47">
        <v>2.78</v>
      </c>
      <c r="J35" s="47">
        <v>0</v>
      </c>
      <c r="K35" s="47">
        <v>0</v>
      </c>
      <c r="L35" s="47">
        <v>0</v>
      </c>
      <c r="M35" s="47">
        <v>1.23</v>
      </c>
      <c r="N35" s="47">
        <v>0</v>
      </c>
      <c r="O35" s="47">
        <v>0</v>
      </c>
      <c r="P35" s="47">
        <v>0</v>
      </c>
      <c r="Q35" s="51">
        <v>0</v>
      </c>
      <c r="R35" s="47">
        <v>0</v>
      </c>
      <c r="S35" s="51">
        <v>0</v>
      </c>
      <c r="T35" s="47">
        <v>1.02</v>
      </c>
      <c r="U35" s="47">
        <v>0</v>
      </c>
      <c r="V35" s="51">
        <v>1.1299999999999999</v>
      </c>
      <c r="W35" s="47">
        <v>0</v>
      </c>
      <c r="X35" s="85">
        <v>3.32</v>
      </c>
      <c r="Y35" s="94">
        <v>0</v>
      </c>
      <c r="Z35" s="95">
        <v>4.22</v>
      </c>
      <c r="AA35" s="71"/>
      <c r="AB35" s="67">
        <f t="shared" si="0"/>
        <v>0.86</v>
      </c>
      <c r="AC35" s="81">
        <f t="shared" si="1"/>
        <v>4.22</v>
      </c>
    </row>
    <row r="36" spans="1:29" ht="13.2" customHeight="1" x14ac:dyDescent="0.3">
      <c r="A36" s="4">
        <v>36</v>
      </c>
      <c r="B36" s="1"/>
      <c r="C36" s="28" t="s">
        <v>70</v>
      </c>
      <c r="D36" s="47">
        <v>4</v>
      </c>
      <c r="E36" s="47">
        <v>0</v>
      </c>
      <c r="F36" s="47">
        <v>5.54</v>
      </c>
      <c r="G36" s="47">
        <v>0</v>
      </c>
      <c r="H36" s="47">
        <v>0</v>
      </c>
      <c r="I36" s="47">
        <v>0.93</v>
      </c>
      <c r="J36" s="47">
        <v>6.19</v>
      </c>
      <c r="K36" s="47">
        <v>0</v>
      </c>
      <c r="L36" s="47">
        <v>0</v>
      </c>
      <c r="M36" s="47">
        <v>2.14</v>
      </c>
      <c r="N36" s="47">
        <v>0</v>
      </c>
      <c r="O36" s="47">
        <v>0</v>
      </c>
      <c r="P36" s="47">
        <v>0</v>
      </c>
      <c r="Q36" s="51">
        <v>0</v>
      </c>
      <c r="R36" s="47">
        <v>1.17</v>
      </c>
      <c r="S36" s="51">
        <v>0</v>
      </c>
      <c r="T36" s="47">
        <v>0</v>
      </c>
      <c r="U36" s="47">
        <v>0</v>
      </c>
      <c r="V36" s="51">
        <v>0.84</v>
      </c>
      <c r="W36" s="47">
        <v>0</v>
      </c>
      <c r="X36" s="85">
        <v>1.66</v>
      </c>
      <c r="Y36" s="94">
        <v>0.73</v>
      </c>
      <c r="Z36" s="95">
        <v>6.97</v>
      </c>
      <c r="AA36" s="71"/>
      <c r="AB36" s="67">
        <f t="shared" si="0"/>
        <v>1.31</v>
      </c>
      <c r="AC36" s="81">
        <f t="shared" si="1"/>
        <v>6.97</v>
      </c>
    </row>
    <row r="37" spans="1:29" ht="13.2" customHeight="1" x14ac:dyDescent="0.3">
      <c r="A37" s="4">
        <v>37</v>
      </c>
      <c r="B37" s="1"/>
      <c r="C37" s="28" t="s">
        <v>2</v>
      </c>
      <c r="D37" s="47">
        <v>0</v>
      </c>
      <c r="E37" s="47">
        <v>0.2</v>
      </c>
      <c r="F37" s="47">
        <v>0.5</v>
      </c>
      <c r="G37" s="47">
        <v>5.16</v>
      </c>
      <c r="H37" s="47">
        <v>1.7</v>
      </c>
      <c r="I37" s="47">
        <v>0</v>
      </c>
      <c r="J37" s="47">
        <v>0</v>
      </c>
      <c r="K37" s="47">
        <v>3.45</v>
      </c>
      <c r="L37" s="47">
        <v>0</v>
      </c>
      <c r="M37" s="47">
        <v>2.5099999999999998</v>
      </c>
      <c r="N37" s="47">
        <v>1.81</v>
      </c>
      <c r="O37" s="47">
        <v>0</v>
      </c>
      <c r="P37" s="47">
        <v>0</v>
      </c>
      <c r="Q37" s="51">
        <v>0</v>
      </c>
      <c r="R37" s="47">
        <v>0</v>
      </c>
      <c r="S37" s="51">
        <v>0</v>
      </c>
      <c r="T37" s="47">
        <v>0</v>
      </c>
      <c r="U37" s="47">
        <v>0</v>
      </c>
      <c r="V37" s="51">
        <v>0</v>
      </c>
      <c r="W37" s="47">
        <v>0</v>
      </c>
      <c r="X37" s="85">
        <v>0</v>
      </c>
      <c r="Y37" s="94">
        <v>0</v>
      </c>
      <c r="Z37" s="95">
        <v>0</v>
      </c>
      <c r="AA37" s="71"/>
      <c r="AB37" s="67">
        <f t="shared" si="0"/>
        <v>0.67</v>
      </c>
      <c r="AC37" s="81">
        <f t="shared" si="1"/>
        <v>5.16</v>
      </c>
    </row>
    <row r="38" spans="1:29" ht="13.2" customHeight="1" x14ac:dyDescent="0.3">
      <c r="A38" s="4">
        <v>38</v>
      </c>
      <c r="B38" s="1"/>
      <c r="C38" s="28" t="s">
        <v>98</v>
      </c>
      <c r="D38" s="47">
        <v>0</v>
      </c>
      <c r="E38" s="47">
        <v>2.1</v>
      </c>
      <c r="F38" s="47">
        <v>0.6</v>
      </c>
      <c r="G38" s="47">
        <v>0.39</v>
      </c>
      <c r="H38" s="47">
        <v>0.48</v>
      </c>
      <c r="I38" s="47">
        <v>0</v>
      </c>
      <c r="J38" s="47">
        <v>0</v>
      </c>
      <c r="K38" s="47">
        <v>0</v>
      </c>
      <c r="L38" s="47">
        <v>0.44</v>
      </c>
      <c r="M38" s="47">
        <v>1.48</v>
      </c>
      <c r="N38" s="47">
        <v>0</v>
      </c>
      <c r="O38" s="47">
        <v>3.69</v>
      </c>
      <c r="P38" s="47">
        <v>1.71</v>
      </c>
      <c r="Q38" s="51">
        <v>0</v>
      </c>
      <c r="R38" s="47">
        <v>0.47</v>
      </c>
      <c r="S38" s="51">
        <v>0</v>
      </c>
      <c r="T38" s="47">
        <v>1.44</v>
      </c>
      <c r="U38" s="47">
        <v>0</v>
      </c>
      <c r="V38" s="51">
        <v>1.91</v>
      </c>
      <c r="W38" s="47">
        <v>0</v>
      </c>
      <c r="X38" s="85">
        <v>0</v>
      </c>
      <c r="Y38" s="94">
        <v>0</v>
      </c>
      <c r="Z38" s="95">
        <v>0</v>
      </c>
      <c r="AA38" s="71"/>
      <c r="AB38" s="67">
        <f t="shared" si="0"/>
        <v>0.64</v>
      </c>
      <c r="AC38" s="81">
        <f t="shared" si="1"/>
        <v>3.69</v>
      </c>
    </row>
    <row r="39" spans="1:29" ht="13.2" customHeight="1" x14ac:dyDescent="0.3">
      <c r="A39" s="4">
        <v>39</v>
      </c>
      <c r="B39" s="1"/>
      <c r="C39" s="28" t="s">
        <v>71</v>
      </c>
      <c r="D39" s="47">
        <v>0</v>
      </c>
      <c r="E39" s="47">
        <v>0</v>
      </c>
      <c r="F39" s="47">
        <v>0</v>
      </c>
      <c r="G39" s="47">
        <v>0.71</v>
      </c>
      <c r="H39" s="47">
        <v>0.62</v>
      </c>
      <c r="I39" s="47">
        <v>3.97</v>
      </c>
      <c r="J39" s="47">
        <v>2.5</v>
      </c>
      <c r="K39" s="47">
        <v>2.09</v>
      </c>
      <c r="L39" s="47">
        <v>0</v>
      </c>
      <c r="M39" s="47">
        <v>0</v>
      </c>
      <c r="N39" s="47">
        <v>0</v>
      </c>
      <c r="O39" s="47">
        <v>0</v>
      </c>
      <c r="P39" s="47">
        <v>0</v>
      </c>
      <c r="Q39" s="51">
        <v>0</v>
      </c>
      <c r="R39" s="47">
        <v>1.07</v>
      </c>
      <c r="S39" s="51">
        <v>0</v>
      </c>
      <c r="T39" s="47">
        <v>0</v>
      </c>
      <c r="U39" s="47">
        <v>0</v>
      </c>
      <c r="V39" s="51">
        <v>1.01</v>
      </c>
      <c r="W39" s="47">
        <v>3.43</v>
      </c>
      <c r="X39" s="85">
        <v>2.09</v>
      </c>
      <c r="Y39" s="94">
        <v>0</v>
      </c>
      <c r="Z39" s="95">
        <v>0.34</v>
      </c>
      <c r="AA39" s="71"/>
      <c r="AB39" s="67">
        <f t="shared" si="0"/>
        <v>0.78</v>
      </c>
      <c r="AC39" s="81">
        <f t="shared" si="1"/>
        <v>3.97</v>
      </c>
    </row>
    <row r="40" spans="1:29" ht="13.2" customHeight="1" x14ac:dyDescent="0.3">
      <c r="A40" s="4">
        <v>40</v>
      </c>
      <c r="B40" s="1"/>
      <c r="C40" s="28" t="s">
        <v>72</v>
      </c>
      <c r="D40" s="47">
        <v>0</v>
      </c>
      <c r="E40" s="47">
        <v>0</v>
      </c>
      <c r="F40" s="47">
        <v>0</v>
      </c>
      <c r="G40" s="47">
        <v>1.23</v>
      </c>
      <c r="H40" s="47">
        <v>0</v>
      </c>
      <c r="I40" s="47">
        <v>1.1200000000000001</v>
      </c>
      <c r="J40" s="47">
        <v>0</v>
      </c>
      <c r="K40" s="47">
        <v>0</v>
      </c>
      <c r="L40" s="47">
        <v>0</v>
      </c>
      <c r="M40" s="47">
        <v>0.56999999999999995</v>
      </c>
      <c r="N40" s="47">
        <v>0</v>
      </c>
      <c r="O40" s="47">
        <v>0</v>
      </c>
      <c r="P40" s="47">
        <v>0</v>
      </c>
      <c r="Q40" s="51">
        <v>0</v>
      </c>
      <c r="R40" s="47">
        <v>3.01</v>
      </c>
      <c r="S40" s="51">
        <v>0.72</v>
      </c>
      <c r="T40" s="47">
        <v>0</v>
      </c>
      <c r="U40" s="47">
        <v>0</v>
      </c>
      <c r="V40" s="51">
        <v>0</v>
      </c>
      <c r="W40" s="47">
        <v>1</v>
      </c>
      <c r="X40" s="85">
        <v>0</v>
      </c>
      <c r="Y40" s="94">
        <v>0</v>
      </c>
      <c r="Z40" s="95">
        <v>0.66</v>
      </c>
      <c r="AA40" s="71"/>
      <c r="AB40" s="67">
        <f t="shared" si="0"/>
        <v>0.36</v>
      </c>
      <c r="AC40" s="81">
        <f t="shared" si="1"/>
        <v>3.01</v>
      </c>
    </row>
    <row r="41" spans="1:29" ht="13.2" customHeight="1" x14ac:dyDescent="0.3">
      <c r="A41" s="4">
        <v>41</v>
      </c>
      <c r="B41" s="1"/>
      <c r="C41" s="28" t="s">
        <v>3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7">
        <v>0</v>
      </c>
      <c r="P41" s="47">
        <v>0</v>
      </c>
      <c r="Q41" s="51">
        <v>0</v>
      </c>
      <c r="R41" s="47">
        <v>0</v>
      </c>
      <c r="S41" s="51">
        <v>0</v>
      </c>
      <c r="T41" s="47">
        <v>0</v>
      </c>
      <c r="U41" s="47">
        <v>0</v>
      </c>
      <c r="V41" s="51">
        <v>0</v>
      </c>
      <c r="W41" s="47">
        <v>0</v>
      </c>
      <c r="X41" s="85">
        <v>0</v>
      </c>
      <c r="Y41" s="94">
        <v>0</v>
      </c>
      <c r="Z41" s="95">
        <v>0</v>
      </c>
      <c r="AA41" s="71"/>
      <c r="AB41" s="67">
        <f t="shared" si="0"/>
        <v>0</v>
      </c>
      <c r="AC41" s="81">
        <f t="shared" si="1"/>
        <v>0</v>
      </c>
    </row>
    <row r="42" spans="1:29" ht="13.2" customHeight="1" x14ac:dyDescent="0.3">
      <c r="A42" s="4">
        <v>42</v>
      </c>
      <c r="B42" s="1"/>
      <c r="C42" s="28" t="s">
        <v>4</v>
      </c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52"/>
      <c r="R42" s="47"/>
      <c r="S42" s="51"/>
      <c r="T42" s="47"/>
      <c r="U42" s="47"/>
      <c r="V42" s="51"/>
      <c r="W42" s="78"/>
      <c r="X42" s="85"/>
      <c r="Y42" s="91"/>
      <c r="Z42" s="95"/>
      <c r="AA42" s="71"/>
      <c r="AB42" s="67"/>
      <c r="AC42" s="81"/>
    </row>
    <row r="43" spans="1:29" ht="13.2" customHeight="1" x14ac:dyDescent="0.3">
      <c r="A43" s="4">
        <v>43</v>
      </c>
      <c r="B43" s="1"/>
      <c r="C43" s="28" t="s">
        <v>4</v>
      </c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52"/>
      <c r="R43" s="47"/>
      <c r="S43" s="51"/>
      <c r="T43" s="47"/>
      <c r="U43" s="47"/>
      <c r="V43" s="51"/>
      <c r="W43" s="78"/>
      <c r="X43" s="85"/>
      <c r="Y43" s="91"/>
      <c r="Z43" s="95"/>
      <c r="AA43" s="71"/>
      <c r="AB43" s="67"/>
      <c r="AC43" s="81"/>
    </row>
    <row r="44" spans="1:29" ht="13.2" customHeight="1" x14ac:dyDescent="0.3">
      <c r="A44" s="4">
        <v>44</v>
      </c>
      <c r="B44" s="1"/>
      <c r="C44" s="28" t="s">
        <v>4</v>
      </c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52"/>
      <c r="R44" s="47"/>
      <c r="S44" s="51"/>
      <c r="T44" s="47"/>
      <c r="U44" s="47"/>
      <c r="V44" s="51"/>
      <c r="W44" s="78"/>
      <c r="X44" s="86"/>
      <c r="Y44" s="91"/>
      <c r="Z44" s="95"/>
      <c r="AA44" s="71"/>
      <c r="AB44" s="67"/>
      <c r="AC44" s="81"/>
    </row>
    <row r="45" spans="1:29" ht="13.2" customHeight="1" x14ac:dyDescent="0.3">
      <c r="A45" s="4">
        <v>45</v>
      </c>
      <c r="B45" s="1"/>
      <c r="C45" s="28" t="s">
        <v>46</v>
      </c>
      <c r="D45" s="47">
        <v>0</v>
      </c>
      <c r="E45" s="47">
        <v>6.3</v>
      </c>
      <c r="F45" s="47">
        <v>0</v>
      </c>
      <c r="G45" s="47">
        <v>4.5999999999999996</v>
      </c>
      <c r="H45" s="47">
        <v>7.02</v>
      </c>
      <c r="I45" s="47">
        <v>4.72</v>
      </c>
      <c r="J45" s="47">
        <v>6.33</v>
      </c>
      <c r="K45" s="47">
        <v>3.82</v>
      </c>
      <c r="L45" s="47">
        <v>0.19</v>
      </c>
      <c r="M45" s="47">
        <v>0.69</v>
      </c>
      <c r="N45" s="47">
        <v>0</v>
      </c>
      <c r="O45" s="47">
        <v>0</v>
      </c>
      <c r="P45" s="47">
        <v>0</v>
      </c>
      <c r="Q45" s="51">
        <v>5.7</v>
      </c>
      <c r="R45" s="47">
        <v>2.19</v>
      </c>
      <c r="S45" s="51">
        <v>0</v>
      </c>
      <c r="T45" s="47">
        <v>1.29</v>
      </c>
      <c r="U45" s="47">
        <v>3.53</v>
      </c>
      <c r="V45" s="51">
        <v>0</v>
      </c>
      <c r="W45" s="47">
        <v>0.82</v>
      </c>
      <c r="X45" s="85">
        <v>1.39</v>
      </c>
      <c r="Y45" s="94">
        <v>2.44</v>
      </c>
      <c r="Z45" s="96">
        <v>2.09</v>
      </c>
      <c r="AA45" s="64"/>
      <c r="AB45" s="67">
        <f t="shared" si="0"/>
        <v>2.31</v>
      </c>
      <c r="AC45" s="81">
        <f t="shared" si="1"/>
        <v>7.02</v>
      </c>
    </row>
    <row r="46" spans="1:29" ht="13.2" customHeight="1" x14ac:dyDescent="0.3">
      <c r="A46" s="4">
        <v>46</v>
      </c>
      <c r="B46" s="1"/>
      <c r="C46" s="28" t="s">
        <v>5</v>
      </c>
      <c r="D46" s="47">
        <v>0</v>
      </c>
      <c r="E46" s="47">
        <v>4.0999999999999996</v>
      </c>
      <c r="F46" s="47">
        <v>1.82</v>
      </c>
      <c r="G46" s="47">
        <v>4.63</v>
      </c>
      <c r="H46" s="47">
        <v>3.3</v>
      </c>
      <c r="I46" s="47">
        <v>5.59</v>
      </c>
      <c r="J46" s="47">
        <v>4.0599999999999996</v>
      </c>
      <c r="K46" s="47">
        <v>5.76</v>
      </c>
      <c r="L46" s="47">
        <v>0</v>
      </c>
      <c r="M46" s="47">
        <v>1.07</v>
      </c>
      <c r="N46" s="47">
        <v>1.4</v>
      </c>
      <c r="O46" s="47">
        <v>1.47</v>
      </c>
      <c r="P46" s="47">
        <v>0</v>
      </c>
      <c r="Q46" s="51">
        <v>4.47</v>
      </c>
      <c r="R46" s="47">
        <v>0</v>
      </c>
      <c r="S46" s="51">
        <v>0</v>
      </c>
      <c r="T46" s="47">
        <v>3.64</v>
      </c>
      <c r="U46" s="47">
        <v>1.67</v>
      </c>
      <c r="V46" s="51">
        <v>4.45</v>
      </c>
      <c r="W46" s="47">
        <v>0.96</v>
      </c>
      <c r="X46" s="85">
        <v>0</v>
      </c>
      <c r="Y46" s="94">
        <v>0</v>
      </c>
      <c r="Z46" s="96">
        <v>0.36</v>
      </c>
      <c r="AA46" s="64"/>
      <c r="AB46" s="67">
        <f t="shared" si="0"/>
        <v>2.12</v>
      </c>
      <c r="AC46" s="81">
        <f t="shared" si="1"/>
        <v>5.76</v>
      </c>
    </row>
    <row r="47" spans="1:29" ht="13.2" customHeight="1" x14ac:dyDescent="0.3">
      <c r="A47" s="4">
        <v>47</v>
      </c>
      <c r="B47" s="1"/>
      <c r="C47" s="28" t="s">
        <v>47</v>
      </c>
      <c r="D47" s="47">
        <v>0.8</v>
      </c>
      <c r="E47" s="47">
        <v>5.9</v>
      </c>
      <c r="F47" s="47">
        <v>2.12</v>
      </c>
      <c r="G47" s="47">
        <v>1.93</v>
      </c>
      <c r="H47" s="47">
        <v>2.65</v>
      </c>
      <c r="I47" s="47">
        <v>1.78</v>
      </c>
      <c r="J47" s="47">
        <v>4.5999999999999996</v>
      </c>
      <c r="K47" s="47">
        <v>3.87</v>
      </c>
      <c r="L47" s="47">
        <v>5.2</v>
      </c>
      <c r="M47" s="47">
        <v>7.44</v>
      </c>
      <c r="N47" s="47">
        <v>1.68</v>
      </c>
      <c r="O47" s="47">
        <v>0</v>
      </c>
      <c r="P47" s="47">
        <v>3.62</v>
      </c>
      <c r="Q47" s="51">
        <v>2.35</v>
      </c>
      <c r="R47" s="47">
        <v>0.63</v>
      </c>
      <c r="S47" s="51">
        <v>0</v>
      </c>
      <c r="T47" s="47">
        <v>5.65</v>
      </c>
      <c r="U47" s="47">
        <v>0</v>
      </c>
      <c r="V47" s="51">
        <v>6.37</v>
      </c>
      <c r="W47" s="47">
        <v>0</v>
      </c>
      <c r="X47" s="85">
        <v>7.45</v>
      </c>
      <c r="Y47" s="91">
        <v>0</v>
      </c>
      <c r="Z47" s="96">
        <v>0</v>
      </c>
      <c r="AA47" s="64"/>
      <c r="AB47" s="67">
        <f t="shared" si="0"/>
        <v>2.78</v>
      </c>
      <c r="AC47" s="81">
        <f t="shared" si="1"/>
        <v>7.45</v>
      </c>
    </row>
    <row r="48" spans="1:29" ht="13.2" customHeight="1" x14ac:dyDescent="0.3">
      <c r="A48" s="4">
        <v>48</v>
      </c>
      <c r="B48" s="1"/>
      <c r="C48" s="28" t="s">
        <v>6</v>
      </c>
      <c r="D48" s="47">
        <v>0</v>
      </c>
      <c r="E48" s="47">
        <v>4.7</v>
      </c>
      <c r="F48" s="47">
        <v>3.92</v>
      </c>
      <c r="G48" s="47">
        <v>1.53</v>
      </c>
      <c r="H48" s="47">
        <v>5.51</v>
      </c>
      <c r="I48" s="47">
        <v>0</v>
      </c>
      <c r="J48" s="47">
        <v>6.24</v>
      </c>
      <c r="K48" s="47">
        <v>1.44</v>
      </c>
      <c r="L48" s="47">
        <v>2.2799999999999998</v>
      </c>
      <c r="M48" s="47">
        <v>3.92</v>
      </c>
      <c r="N48" s="47">
        <v>0</v>
      </c>
      <c r="O48" s="47">
        <v>3.58</v>
      </c>
      <c r="P48" s="47">
        <v>1.6</v>
      </c>
      <c r="Q48" s="51">
        <v>2.23</v>
      </c>
      <c r="R48" s="47">
        <v>1.72</v>
      </c>
      <c r="S48" s="51">
        <v>0</v>
      </c>
      <c r="T48" s="47">
        <v>0</v>
      </c>
      <c r="U48" s="47">
        <v>0</v>
      </c>
      <c r="V48" s="51">
        <v>5.13</v>
      </c>
      <c r="W48" s="47">
        <v>2.44</v>
      </c>
      <c r="X48" s="85">
        <v>2.4500000000000002</v>
      </c>
      <c r="Y48" s="94">
        <v>3.5</v>
      </c>
      <c r="Z48" s="96">
        <v>0</v>
      </c>
      <c r="AA48" s="64"/>
      <c r="AB48" s="67">
        <f t="shared" si="0"/>
        <v>2.27</v>
      </c>
      <c r="AC48" s="81">
        <f t="shared" si="1"/>
        <v>6.24</v>
      </c>
    </row>
    <row r="49" spans="1:29" ht="13.2" customHeight="1" x14ac:dyDescent="0.3">
      <c r="A49" s="4">
        <v>49</v>
      </c>
      <c r="B49" s="1"/>
      <c r="C49" s="28" t="s">
        <v>92</v>
      </c>
      <c r="D49" s="47">
        <v>0</v>
      </c>
      <c r="E49" s="47">
        <v>2.4</v>
      </c>
      <c r="F49" s="47">
        <v>1.3</v>
      </c>
      <c r="G49" s="47">
        <v>4.17</v>
      </c>
      <c r="H49" s="47">
        <v>4.9800000000000004</v>
      </c>
      <c r="I49" s="47">
        <v>0</v>
      </c>
      <c r="J49" s="47">
        <v>0</v>
      </c>
      <c r="K49" s="47">
        <v>4.71</v>
      </c>
      <c r="L49" s="47">
        <v>0</v>
      </c>
      <c r="M49" s="47">
        <v>1.23</v>
      </c>
      <c r="N49" s="47">
        <v>2.64</v>
      </c>
      <c r="O49" s="47">
        <v>3.04</v>
      </c>
      <c r="P49" s="47">
        <v>2.21</v>
      </c>
      <c r="Q49" s="51">
        <v>0</v>
      </c>
      <c r="R49" s="47">
        <v>6.69</v>
      </c>
      <c r="S49" s="51">
        <v>0</v>
      </c>
      <c r="T49" s="47">
        <v>0</v>
      </c>
      <c r="U49" s="47">
        <v>1.38</v>
      </c>
      <c r="V49" s="51">
        <v>0</v>
      </c>
      <c r="W49" s="47">
        <v>0</v>
      </c>
      <c r="X49" s="85">
        <v>5.66</v>
      </c>
      <c r="Y49" s="94">
        <v>1.42</v>
      </c>
      <c r="Z49" s="96">
        <v>5.24</v>
      </c>
      <c r="AA49" s="64"/>
      <c r="AB49" s="67">
        <f t="shared" si="0"/>
        <v>2.0499999999999998</v>
      </c>
      <c r="AC49" s="81">
        <f t="shared" si="1"/>
        <v>6.69</v>
      </c>
    </row>
    <row r="50" spans="1:29" ht="13.2" customHeight="1" x14ac:dyDescent="0.3">
      <c r="A50" s="4">
        <v>50</v>
      </c>
      <c r="B50" s="1"/>
      <c r="C50" s="28" t="s">
        <v>7</v>
      </c>
      <c r="D50" s="47">
        <v>0</v>
      </c>
      <c r="E50" s="47">
        <v>0</v>
      </c>
      <c r="F50" s="47">
        <v>0.63</v>
      </c>
      <c r="G50" s="47">
        <v>0</v>
      </c>
      <c r="H50" s="47">
        <v>0.82</v>
      </c>
      <c r="I50" s="47">
        <v>0</v>
      </c>
      <c r="J50" s="47">
        <v>0</v>
      </c>
      <c r="K50" s="47">
        <v>0</v>
      </c>
      <c r="L50" s="47">
        <v>0</v>
      </c>
      <c r="M50" s="47">
        <v>2.64</v>
      </c>
      <c r="N50" s="47">
        <v>1.44</v>
      </c>
      <c r="O50" s="47">
        <v>1.64</v>
      </c>
      <c r="P50" s="47">
        <v>1.72</v>
      </c>
      <c r="Q50" s="51">
        <v>0</v>
      </c>
      <c r="R50" s="47">
        <v>2.1</v>
      </c>
      <c r="S50" s="51">
        <v>3.77</v>
      </c>
      <c r="T50" s="47">
        <v>1.54</v>
      </c>
      <c r="U50" s="47">
        <v>1.38</v>
      </c>
      <c r="V50" s="51">
        <v>1.1599999999999999</v>
      </c>
      <c r="W50" s="47">
        <v>0.37</v>
      </c>
      <c r="X50" s="85">
        <v>0</v>
      </c>
      <c r="Y50" s="94">
        <v>2.1</v>
      </c>
      <c r="Z50" s="96">
        <v>0</v>
      </c>
      <c r="AA50" s="64"/>
      <c r="AB50" s="67">
        <f t="shared" si="0"/>
        <v>0.93</v>
      </c>
      <c r="AC50" s="81">
        <f t="shared" si="1"/>
        <v>3.77</v>
      </c>
    </row>
    <row r="51" spans="1:29" ht="13.2" customHeight="1" x14ac:dyDescent="0.3">
      <c r="A51" s="4">
        <v>51</v>
      </c>
      <c r="B51" s="1"/>
      <c r="C51" s="28" t="s">
        <v>99</v>
      </c>
      <c r="D51" s="47">
        <v>0</v>
      </c>
      <c r="E51" s="47">
        <v>0</v>
      </c>
      <c r="F51" s="47">
        <v>0</v>
      </c>
      <c r="G51" s="47">
        <v>0</v>
      </c>
      <c r="H51" s="47">
        <v>0.98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47">
        <v>0</v>
      </c>
      <c r="P51" s="47">
        <v>0</v>
      </c>
      <c r="Q51" s="51">
        <v>0</v>
      </c>
      <c r="R51" s="47">
        <v>0</v>
      </c>
      <c r="S51" s="51">
        <v>0</v>
      </c>
      <c r="T51" s="47">
        <v>0</v>
      </c>
      <c r="U51" s="47">
        <v>0</v>
      </c>
      <c r="V51" s="51">
        <v>0</v>
      </c>
      <c r="W51" s="47">
        <v>0</v>
      </c>
      <c r="X51" s="85">
        <v>0</v>
      </c>
      <c r="Y51" s="94">
        <v>0</v>
      </c>
      <c r="Z51" s="96">
        <v>0</v>
      </c>
      <c r="AA51" s="64"/>
      <c r="AB51" s="67">
        <f t="shared" si="0"/>
        <v>0.04</v>
      </c>
      <c r="AC51" s="81">
        <f t="shared" si="1"/>
        <v>0.98</v>
      </c>
    </row>
    <row r="52" spans="1:29" ht="13.2" customHeight="1" x14ac:dyDescent="0.3">
      <c r="A52" s="4">
        <v>52</v>
      </c>
      <c r="B52" s="1"/>
      <c r="C52" s="28" t="s">
        <v>48</v>
      </c>
      <c r="D52" s="47">
        <v>0</v>
      </c>
      <c r="E52" s="47">
        <v>0</v>
      </c>
      <c r="F52" s="47">
        <v>0</v>
      </c>
      <c r="G52" s="47">
        <v>6.11</v>
      </c>
      <c r="H52" s="47">
        <v>2.76</v>
      </c>
      <c r="I52" s="47">
        <v>0</v>
      </c>
      <c r="J52" s="47">
        <v>3.66</v>
      </c>
      <c r="K52" s="47">
        <v>0</v>
      </c>
      <c r="L52" s="47">
        <v>0</v>
      </c>
      <c r="M52" s="47">
        <v>0.56999999999999995</v>
      </c>
      <c r="N52" s="47">
        <v>0</v>
      </c>
      <c r="O52" s="47">
        <v>3.28</v>
      </c>
      <c r="P52" s="47">
        <v>1.89</v>
      </c>
      <c r="Q52" s="51">
        <v>5.67</v>
      </c>
      <c r="R52" s="47">
        <v>4.76</v>
      </c>
      <c r="S52" s="51">
        <v>1.68</v>
      </c>
      <c r="T52" s="47">
        <v>2.69</v>
      </c>
      <c r="U52" s="47">
        <v>0</v>
      </c>
      <c r="V52" s="51">
        <v>0</v>
      </c>
      <c r="W52" s="47">
        <v>1.52</v>
      </c>
      <c r="X52" s="85">
        <v>1.69</v>
      </c>
      <c r="Y52" s="94">
        <v>0.68</v>
      </c>
      <c r="Z52" s="96">
        <v>3.24</v>
      </c>
      <c r="AA52" s="64"/>
      <c r="AB52" s="67">
        <f t="shared" si="0"/>
        <v>1.75</v>
      </c>
      <c r="AC52" s="81">
        <f t="shared" si="1"/>
        <v>6.11</v>
      </c>
    </row>
    <row r="53" spans="1:29" ht="13.2" customHeight="1" x14ac:dyDescent="0.3">
      <c r="A53" s="4">
        <v>53</v>
      </c>
      <c r="B53" s="1"/>
      <c r="C53" s="28" t="s">
        <v>8</v>
      </c>
      <c r="D53" s="47">
        <v>0</v>
      </c>
      <c r="E53" s="47">
        <v>0</v>
      </c>
      <c r="F53" s="47">
        <v>0.86</v>
      </c>
      <c r="G53" s="47">
        <v>3.86</v>
      </c>
      <c r="H53" s="47">
        <v>6.38</v>
      </c>
      <c r="I53" s="47">
        <v>1.52</v>
      </c>
      <c r="J53" s="47">
        <v>0</v>
      </c>
      <c r="K53" s="47">
        <v>2.06</v>
      </c>
      <c r="L53" s="47">
        <v>0</v>
      </c>
      <c r="M53" s="47">
        <v>6.2</v>
      </c>
      <c r="N53" s="47">
        <v>0</v>
      </c>
      <c r="O53" s="47">
        <v>0</v>
      </c>
      <c r="P53" s="47">
        <v>6.54</v>
      </c>
      <c r="Q53" s="51">
        <v>4.18</v>
      </c>
      <c r="R53" s="47">
        <v>4.41</v>
      </c>
      <c r="S53" s="51">
        <v>0</v>
      </c>
      <c r="T53" s="47">
        <v>6.84</v>
      </c>
      <c r="U53" s="47">
        <v>2.73</v>
      </c>
      <c r="V53" s="51">
        <v>2.17</v>
      </c>
      <c r="W53" s="47">
        <v>6.51</v>
      </c>
      <c r="X53" s="85">
        <v>4.78</v>
      </c>
      <c r="Y53" s="94">
        <v>1.1000000000000001</v>
      </c>
      <c r="Z53" s="96">
        <v>4.07</v>
      </c>
      <c r="AA53" s="64"/>
      <c r="AB53" s="67">
        <f t="shared" si="0"/>
        <v>2.79</v>
      </c>
      <c r="AC53" s="81">
        <f t="shared" si="1"/>
        <v>6.84</v>
      </c>
    </row>
    <row r="54" spans="1:29" ht="13.2" customHeight="1" x14ac:dyDescent="0.3">
      <c r="A54" s="4">
        <v>54</v>
      </c>
      <c r="B54" s="1"/>
      <c r="C54" s="28" t="s">
        <v>73</v>
      </c>
      <c r="D54" s="47">
        <v>0</v>
      </c>
      <c r="E54" s="47">
        <v>0</v>
      </c>
      <c r="F54" s="47">
        <v>0</v>
      </c>
      <c r="G54" s="47">
        <v>0</v>
      </c>
      <c r="H54" s="47">
        <v>7.75</v>
      </c>
      <c r="I54" s="47">
        <v>3.99</v>
      </c>
      <c r="J54" s="47">
        <v>0</v>
      </c>
      <c r="K54" s="47">
        <v>0</v>
      </c>
      <c r="L54" s="47">
        <v>0</v>
      </c>
      <c r="M54" s="47">
        <v>4.74</v>
      </c>
      <c r="N54" s="47">
        <v>2.02</v>
      </c>
      <c r="O54" s="47">
        <v>0</v>
      </c>
      <c r="P54" s="47">
        <v>0</v>
      </c>
      <c r="Q54" s="51">
        <v>6.92</v>
      </c>
      <c r="R54" s="47">
        <v>0</v>
      </c>
      <c r="S54" s="51">
        <v>3.25</v>
      </c>
      <c r="T54" s="47">
        <v>3.16</v>
      </c>
      <c r="U54" s="47">
        <v>2.78</v>
      </c>
      <c r="V54" s="51">
        <v>1.3</v>
      </c>
      <c r="W54" s="47">
        <v>8.33</v>
      </c>
      <c r="X54" s="85">
        <v>7.58</v>
      </c>
      <c r="Y54" s="94">
        <v>2.23</v>
      </c>
      <c r="Z54" s="96">
        <v>6.38</v>
      </c>
      <c r="AA54" s="64"/>
      <c r="AB54" s="67">
        <f t="shared" si="0"/>
        <v>2.63</v>
      </c>
      <c r="AC54" s="81">
        <f t="shared" si="1"/>
        <v>8.33</v>
      </c>
    </row>
    <row r="55" spans="1:29" ht="13.2" customHeight="1" x14ac:dyDescent="0.3">
      <c r="A55" s="4">
        <v>55</v>
      </c>
      <c r="B55" s="1"/>
      <c r="C55" s="28" t="s">
        <v>9</v>
      </c>
      <c r="D55" s="47">
        <v>0</v>
      </c>
      <c r="E55" s="47">
        <v>1.7</v>
      </c>
      <c r="F55" s="47">
        <v>0.6</v>
      </c>
      <c r="G55" s="47">
        <v>0</v>
      </c>
      <c r="H55" s="47">
        <v>2.5099999999999998</v>
      </c>
      <c r="I55" s="47">
        <v>2.85</v>
      </c>
      <c r="J55" s="47">
        <v>4.25</v>
      </c>
      <c r="K55" s="47">
        <v>0.91</v>
      </c>
      <c r="L55" s="47">
        <v>0</v>
      </c>
      <c r="M55" s="47">
        <v>4.95</v>
      </c>
      <c r="N55" s="47">
        <v>4.12</v>
      </c>
      <c r="O55" s="47">
        <v>0</v>
      </c>
      <c r="P55" s="47">
        <v>3.12</v>
      </c>
      <c r="Q55" s="51">
        <v>0</v>
      </c>
      <c r="R55" s="47">
        <v>6.96</v>
      </c>
      <c r="S55" s="51">
        <v>2.33</v>
      </c>
      <c r="T55" s="47">
        <v>1.98</v>
      </c>
      <c r="U55" s="47">
        <v>1.3</v>
      </c>
      <c r="V55" s="51">
        <v>0</v>
      </c>
      <c r="W55" s="47">
        <v>1.01</v>
      </c>
      <c r="X55" s="85">
        <v>7.47</v>
      </c>
      <c r="Y55" s="94">
        <v>1.9</v>
      </c>
      <c r="Z55" s="96">
        <v>2.12</v>
      </c>
      <c r="AA55" s="64"/>
      <c r="AB55" s="67">
        <f t="shared" si="0"/>
        <v>2.1800000000000002</v>
      </c>
      <c r="AC55" s="81">
        <f t="shared" si="1"/>
        <v>7.47</v>
      </c>
    </row>
    <row r="56" spans="1:29" ht="13.2" customHeight="1" x14ac:dyDescent="0.3">
      <c r="A56" s="4">
        <v>56</v>
      </c>
      <c r="B56" s="1"/>
      <c r="C56" s="28" t="s">
        <v>74</v>
      </c>
      <c r="D56" s="47">
        <v>0</v>
      </c>
      <c r="E56" s="47">
        <v>0.3</v>
      </c>
      <c r="F56" s="47">
        <v>0</v>
      </c>
      <c r="G56" s="47">
        <v>1.8</v>
      </c>
      <c r="H56" s="47">
        <v>0.59</v>
      </c>
      <c r="I56" s="47">
        <v>0.39</v>
      </c>
      <c r="J56" s="47">
        <v>0</v>
      </c>
      <c r="K56" s="47">
        <v>3.61</v>
      </c>
      <c r="L56" s="47">
        <v>0</v>
      </c>
      <c r="M56" s="47">
        <v>0</v>
      </c>
      <c r="N56" s="47">
        <v>3.21</v>
      </c>
      <c r="O56" s="47">
        <v>0</v>
      </c>
      <c r="P56" s="47">
        <v>0</v>
      </c>
      <c r="Q56" s="51">
        <v>0</v>
      </c>
      <c r="R56" s="47">
        <v>1.61</v>
      </c>
      <c r="S56" s="51">
        <v>0</v>
      </c>
      <c r="T56" s="47">
        <v>9.4600000000000009</v>
      </c>
      <c r="U56" s="47">
        <v>0</v>
      </c>
      <c r="V56" s="51">
        <v>0</v>
      </c>
      <c r="W56" s="47">
        <v>10.3</v>
      </c>
      <c r="X56" s="85">
        <v>0</v>
      </c>
      <c r="Y56" s="94">
        <v>0</v>
      </c>
      <c r="Z56" s="96">
        <v>3.43</v>
      </c>
      <c r="AA56" s="64"/>
      <c r="AB56" s="67">
        <f t="shared" si="0"/>
        <v>1.51</v>
      </c>
      <c r="AC56" s="81">
        <f t="shared" si="1"/>
        <v>10.3</v>
      </c>
    </row>
    <row r="57" spans="1:29" ht="13.2" customHeight="1" x14ac:dyDescent="0.3">
      <c r="A57" s="4">
        <v>57</v>
      </c>
      <c r="B57" s="1"/>
      <c r="C57" s="28" t="s">
        <v>75</v>
      </c>
      <c r="D57" s="47">
        <v>0</v>
      </c>
      <c r="E57" s="47">
        <v>9.1999999999999993</v>
      </c>
      <c r="F57" s="47">
        <v>0</v>
      </c>
      <c r="G57" s="47">
        <v>2.4900000000000002</v>
      </c>
      <c r="H57" s="47">
        <v>3.59</v>
      </c>
      <c r="I57" s="47">
        <v>0</v>
      </c>
      <c r="J57" s="47">
        <v>7.56</v>
      </c>
      <c r="K57" s="47">
        <v>0.82</v>
      </c>
      <c r="L57" s="47">
        <v>0</v>
      </c>
      <c r="M57" s="47">
        <v>0</v>
      </c>
      <c r="N57" s="47">
        <v>0</v>
      </c>
      <c r="O57" s="47">
        <v>0</v>
      </c>
      <c r="P57" s="47">
        <v>6.98</v>
      </c>
      <c r="Q57" s="51">
        <v>0</v>
      </c>
      <c r="R57" s="47">
        <v>1.74</v>
      </c>
      <c r="S57" s="51">
        <v>0</v>
      </c>
      <c r="T57" s="47">
        <v>6.05</v>
      </c>
      <c r="U57" s="47">
        <v>0</v>
      </c>
      <c r="V57" s="51">
        <v>0.78</v>
      </c>
      <c r="W57" s="47">
        <v>0.8</v>
      </c>
      <c r="X57" s="85">
        <v>5.24</v>
      </c>
      <c r="Y57" s="94">
        <v>1.76</v>
      </c>
      <c r="Z57" s="96">
        <v>1.17</v>
      </c>
      <c r="AA57" s="64"/>
      <c r="AB57" s="67">
        <f t="shared" si="0"/>
        <v>2.09</v>
      </c>
      <c r="AC57" s="81">
        <f t="shared" si="1"/>
        <v>9.1999999999999993</v>
      </c>
    </row>
    <row r="58" spans="1:29" ht="13.2" customHeight="1" x14ac:dyDescent="0.3">
      <c r="A58" s="4">
        <v>58</v>
      </c>
      <c r="B58" s="1"/>
      <c r="C58" s="28" t="s">
        <v>75</v>
      </c>
      <c r="D58" s="47">
        <v>2</v>
      </c>
      <c r="E58" s="47">
        <v>5</v>
      </c>
      <c r="F58" s="47">
        <v>0</v>
      </c>
      <c r="G58" s="47">
        <v>2.93</v>
      </c>
      <c r="H58" s="47">
        <v>4.18</v>
      </c>
      <c r="I58" s="47">
        <v>0</v>
      </c>
      <c r="J58" s="47">
        <v>0.81</v>
      </c>
      <c r="K58" s="47">
        <v>3.83</v>
      </c>
      <c r="L58" s="47">
        <v>0</v>
      </c>
      <c r="M58" s="47">
        <v>7.31</v>
      </c>
      <c r="N58" s="47">
        <v>0</v>
      </c>
      <c r="O58" s="47">
        <v>0</v>
      </c>
      <c r="P58" s="47">
        <v>0.52</v>
      </c>
      <c r="Q58" s="51">
        <v>0</v>
      </c>
      <c r="R58" s="47">
        <v>1.23</v>
      </c>
      <c r="S58" s="51">
        <v>0</v>
      </c>
      <c r="T58" s="47">
        <v>4.32</v>
      </c>
      <c r="U58" s="47">
        <v>1.59</v>
      </c>
      <c r="V58" s="51">
        <v>0</v>
      </c>
      <c r="W58" s="47">
        <v>5.05</v>
      </c>
      <c r="X58" s="85">
        <v>2.19</v>
      </c>
      <c r="Y58" s="94">
        <v>2.95</v>
      </c>
      <c r="Z58" s="96">
        <v>1.68</v>
      </c>
      <c r="AA58" s="64"/>
      <c r="AB58" s="67">
        <f t="shared" si="0"/>
        <v>1.98</v>
      </c>
      <c r="AC58" s="81">
        <f t="shared" si="1"/>
        <v>7.31</v>
      </c>
    </row>
    <row r="59" spans="1:29" ht="13.2" customHeight="1" x14ac:dyDescent="0.3">
      <c r="A59" s="4">
        <v>59</v>
      </c>
      <c r="B59" s="1"/>
      <c r="C59" s="28" t="s">
        <v>75</v>
      </c>
      <c r="D59" s="47">
        <v>0.3</v>
      </c>
      <c r="E59" s="47">
        <v>2.8</v>
      </c>
      <c r="F59" s="47">
        <v>0</v>
      </c>
      <c r="G59" s="47">
        <v>5.01</v>
      </c>
      <c r="H59" s="47">
        <v>5.76</v>
      </c>
      <c r="I59" s="47">
        <v>0</v>
      </c>
      <c r="J59" s="47">
        <v>0</v>
      </c>
      <c r="K59" s="47">
        <v>0</v>
      </c>
      <c r="L59" s="47">
        <v>0</v>
      </c>
      <c r="M59" s="47">
        <v>1.87</v>
      </c>
      <c r="N59" s="47">
        <v>3.02</v>
      </c>
      <c r="O59" s="47">
        <v>0</v>
      </c>
      <c r="P59" s="47">
        <v>0</v>
      </c>
      <c r="Q59" s="51">
        <v>1.71</v>
      </c>
      <c r="R59" s="47">
        <v>2.15</v>
      </c>
      <c r="S59" s="51">
        <v>1.37</v>
      </c>
      <c r="T59" s="47">
        <v>0</v>
      </c>
      <c r="U59" s="47">
        <v>1.97</v>
      </c>
      <c r="V59" s="51">
        <v>0</v>
      </c>
      <c r="W59" s="47">
        <v>2.1</v>
      </c>
      <c r="X59" s="85">
        <v>3.14</v>
      </c>
      <c r="Y59" s="94">
        <v>3.83</v>
      </c>
      <c r="Z59" s="96">
        <v>6.8</v>
      </c>
      <c r="AA59" s="64"/>
      <c r="AB59" s="67">
        <f t="shared" si="0"/>
        <v>1.82</v>
      </c>
      <c r="AC59" s="81">
        <f t="shared" si="1"/>
        <v>6.8</v>
      </c>
    </row>
    <row r="60" spans="1:29" ht="13.2" customHeight="1" x14ac:dyDescent="0.3">
      <c r="A60" s="4">
        <v>60</v>
      </c>
      <c r="B60" s="1"/>
      <c r="C60" s="28" t="s">
        <v>76</v>
      </c>
      <c r="D60" s="47">
        <v>8.8000000000000007</v>
      </c>
      <c r="E60" s="47">
        <v>2.5</v>
      </c>
      <c r="F60" s="47">
        <v>5.62</v>
      </c>
      <c r="G60" s="47">
        <v>2.2400000000000002</v>
      </c>
      <c r="H60" s="47">
        <v>1.42</v>
      </c>
      <c r="I60" s="47">
        <v>0.79</v>
      </c>
      <c r="J60" s="47">
        <v>0</v>
      </c>
      <c r="K60" s="47">
        <v>12.3</v>
      </c>
      <c r="L60" s="47">
        <v>0</v>
      </c>
      <c r="M60" s="47">
        <v>1.95</v>
      </c>
      <c r="N60" s="47">
        <v>0</v>
      </c>
      <c r="O60" s="47">
        <v>1.37</v>
      </c>
      <c r="P60" s="47">
        <v>4.54</v>
      </c>
      <c r="Q60" s="51">
        <v>0</v>
      </c>
      <c r="R60" s="47">
        <v>3.31</v>
      </c>
      <c r="S60" s="51">
        <v>0</v>
      </c>
      <c r="T60" s="47">
        <v>0</v>
      </c>
      <c r="U60" s="47">
        <v>0.62</v>
      </c>
      <c r="V60" s="51">
        <v>0</v>
      </c>
      <c r="W60" s="47">
        <v>0</v>
      </c>
      <c r="X60" s="85">
        <v>0</v>
      </c>
      <c r="Y60" s="94">
        <v>11.59</v>
      </c>
      <c r="Z60" s="96">
        <v>0.36</v>
      </c>
      <c r="AA60" s="64"/>
      <c r="AB60" s="67">
        <f t="shared" si="0"/>
        <v>2.5</v>
      </c>
      <c r="AC60" s="81">
        <f t="shared" si="1"/>
        <v>12.3</v>
      </c>
    </row>
    <row r="61" spans="1:29" ht="13.2" customHeight="1" x14ac:dyDescent="0.3">
      <c r="A61" s="4">
        <v>61</v>
      </c>
      <c r="B61" s="1"/>
      <c r="C61" s="28" t="s">
        <v>10</v>
      </c>
      <c r="D61" s="47">
        <v>5.6</v>
      </c>
      <c r="E61" s="47">
        <v>7.6</v>
      </c>
      <c r="F61" s="47">
        <v>0</v>
      </c>
      <c r="G61" s="47">
        <v>5.44</v>
      </c>
      <c r="H61" s="47">
        <v>4</v>
      </c>
      <c r="I61" s="47">
        <v>0</v>
      </c>
      <c r="J61" s="47">
        <v>1.17</v>
      </c>
      <c r="K61" s="47">
        <v>4.99</v>
      </c>
      <c r="L61" s="47">
        <v>0</v>
      </c>
      <c r="M61" s="47">
        <v>0.41</v>
      </c>
      <c r="N61" s="47">
        <v>0</v>
      </c>
      <c r="O61" s="47">
        <v>3.34</v>
      </c>
      <c r="P61" s="47">
        <v>1.34</v>
      </c>
      <c r="Q61" s="51">
        <v>0</v>
      </c>
      <c r="R61" s="47">
        <v>0</v>
      </c>
      <c r="S61" s="51">
        <v>0</v>
      </c>
      <c r="T61" s="47">
        <v>6.06</v>
      </c>
      <c r="U61" s="47">
        <v>1.6</v>
      </c>
      <c r="V61" s="51">
        <v>0</v>
      </c>
      <c r="W61" s="47">
        <v>0</v>
      </c>
      <c r="X61" s="85">
        <v>6.92</v>
      </c>
      <c r="Y61" s="91">
        <v>2.91</v>
      </c>
      <c r="Z61" s="96">
        <v>2.3199999999999998</v>
      </c>
      <c r="AA61" s="64"/>
      <c r="AB61" s="67">
        <f t="shared" si="0"/>
        <v>2.33</v>
      </c>
      <c r="AC61" s="81">
        <f t="shared" si="1"/>
        <v>7.6</v>
      </c>
    </row>
    <row r="62" spans="1:29" ht="13.2" customHeight="1" x14ac:dyDescent="0.3">
      <c r="A62" s="4">
        <v>62</v>
      </c>
      <c r="B62" s="1"/>
      <c r="C62" s="28" t="s">
        <v>11</v>
      </c>
      <c r="D62" s="47">
        <v>3</v>
      </c>
      <c r="E62" s="47">
        <v>6.7</v>
      </c>
      <c r="F62" s="47">
        <v>1.2</v>
      </c>
      <c r="G62" s="47">
        <v>6.03</v>
      </c>
      <c r="H62" s="47">
        <v>0.32</v>
      </c>
      <c r="I62" s="47">
        <v>8.1300000000000008</v>
      </c>
      <c r="J62" s="47">
        <v>3.66</v>
      </c>
      <c r="K62" s="47">
        <v>5.98</v>
      </c>
      <c r="L62" s="47">
        <v>0</v>
      </c>
      <c r="M62" s="47">
        <v>4.88</v>
      </c>
      <c r="N62" s="47">
        <v>0</v>
      </c>
      <c r="O62" s="47">
        <v>0.77</v>
      </c>
      <c r="P62" s="47">
        <v>0</v>
      </c>
      <c r="Q62" s="51">
        <v>0</v>
      </c>
      <c r="R62" s="47">
        <v>1.66</v>
      </c>
      <c r="S62" s="51">
        <v>0</v>
      </c>
      <c r="T62" s="47">
        <v>0</v>
      </c>
      <c r="U62" s="47">
        <v>0.72</v>
      </c>
      <c r="V62" s="51">
        <v>0</v>
      </c>
      <c r="W62" s="47">
        <v>0</v>
      </c>
      <c r="X62" s="85">
        <v>6.76</v>
      </c>
      <c r="Y62" s="94">
        <v>0</v>
      </c>
      <c r="Z62" s="96">
        <v>1.75</v>
      </c>
      <c r="AA62" s="64"/>
      <c r="AB62" s="67">
        <f t="shared" si="0"/>
        <v>2.2400000000000002</v>
      </c>
      <c r="AC62" s="81">
        <f t="shared" si="1"/>
        <v>8.1300000000000008</v>
      </c>
    </row>
    <row r="63" spans="1:29" ht="13.2" customHeight="1" x14ac:dyDescent="0.3">
      <c r="A63" s="4">
        <v>63</v>
      </c>
      <c r="B63" s="1"/>
      <c r="C63" s="28" t="s">
        <v>12</v>
      </c>
      <c r="D63" s="47">
        <v>0</v>
      </c>
      <c r="E63" s="47">
        <v>0.9</v>
      </c>
      <c r="F63" s="47">
        <v>4.28</v>
      </c>
      <c r="G63" s="47">
        <v>7.1</v>
      </c>
      <c r="H63" s="47">
        <v>0</v>
      </c>
      <c r="I63" s="47">
        <v>4.8899999999999997</v>
      </c>
      <c r="J63" s="47">
        <v>0</v>
      </c>
      <c r="K63" s="47">
        <v>2.52</v>
      </c>
      <c r="L63" s="47">
        <v>0</v>
      </c>
      <c r="M63" s="47">
        <v>10.82</v>
      </c>
      <c r="N63" s="47">
        <v>0</v>
      </c>
      <c r="O63" s="47">
        <v>1.37</v>
      </c>
      <c r="P63" s="47">
        <v>0</v>
      </c>
      <c r="Q63" s="51">
        <v>0</v>
      </c>
      <c r="R63" s="47">
        <v>1.1100000000000001</v>
      </c>
      <c r="S63" s="51">
        <v>0</v>
      </c>
      <c r="T63" s="47">
        <v>0</v>
      </c>
      <c r="U63" s="47">
        <v>0</v>
      </c>
      <c r="V63" s="51">
        <v>0.93</v>
      </c>
      <c r="W63" s="47">
        <v>4.2</v>
      </c>
      <c r="X63" s="85">
        <v>4.72</v>
      </c>
      <c r="Y63" s="94">
        <v>0.41</v>
      </c>
      <c r="Z63" s="96">
        <v>0.69</v>
      </c>
      <c r="AA63" s="64"/>
      <c r="AB63" s="67">
        <f t="shared" si="0"/>
        <v>1.91</v>
      </c>
      <c r="AC63" s="81">
        <f t="shared" si="1"/>
        <v>10.82</v>
      </c>
    </row>
    <row r="64" spans="1:29" ht="13.2" customHeight="1" x14ac:dyDescent="0.3">
      <c r="A64" s="4">
        <v>64</v>
      </c>
      <c r="B64" s="1"/>
      <c r="C64" s="28" t="s">
        <v>100</v>
      </c>
      <c r="D64" s="47">
        <v>0</v>
      </c>
      <c r="E64" s="47">
        <v>0.3</v>
      </c>
      <c r="F64" s="47">
        <v>6.12</v>
      </c>
      <c r="G64" s="47">
        <v>2.76</v>
      </c>
      <c r="H64" s="47">
        <v>2.36</v>
      </c>
      <c r="I64" s="47">
        <v>0</v>
      </c>
      <c r="J64" s="47">
        <v>0</v>
      </c>
      <c r="K64" s="47">
        <v>2.3199999999999998</v>
      </c>
      <c r="L64" s="47">
        <v>1.91</v>
      </c>
      <c r="M64" s="47">
        <v>2.83</v>
      </c>
      <c r="N64" s="47">
        <v>3.83</v>
      </c>
      <c r="O64" s="47">
        <v>9.07</v>
      </c>
      <c r="P64" s="47">
        <v>0.94</v>
      </c>
      <c r="Q64" s="51">
        <v>0</v>
      </c>
      <c r="R64" s="47">
        <v>1.99</v>
      </c>
      <c r="S64" s="51">
        <v>0</v>
      </c>
      <c r="T64" s="47">
        <v>3.62</v>
      </c>
      <c r="U64" s="47">
        <v>0</v>
      </c>
      <c r="V64" s="51">
        <v>0</v>
      </c>
      <c r="W64" s="47">
        <v>0</v>
      </c>
      <c r="X64" s="85">
        <v>3.33</v>
      </c>
      <c r="Y64" s="94">
        <v>2.36</v>
      </c>
      <c r="Z64" s="96">
        <v>1.92</v>
      </c>
      <c r="AA64" s="64"/>
      <c r="AB64" s="67">
        <f t="shared" si="0"/>
        <v>1.99</v>
      </c>
      <c r="AC64" s="81">
        <f t="shared" si="1"/>
        <v>9.07</v>
      </c>
    </row>
    <row r="65" spans="1:29" ht="13.2" customHeight="1" x14ac:dyDescent="0.3">
      <c r="A65" s="4">
        <v>65</v>
      </c>
      <c r="B65" s="1"/>
      <c r="C65" s="28" t="s">
        <v>101</v>
      </c>
      <c r="D65" s="47">
        <v>0</v>
      </c>
      <c r="E65" s="47">
        <v>10.199999999999999</v>
      </c>
      <c r="F65" s="47">
        <v>0</v>
      </c>
      <c r="G65" s="47">
        <v>0</v>
      </c>
      <c r="H65" s="47">
        <v>10.29</v>
      </c>
      <c r="I65" s="47">
        <v>3.62</v>
      </c>
      <c r="J65" s="47">
        <v>0</v>
      </c>
      <c r="K65" s="47">
        <v>3.11</v>
      </c>
      <c r="L65" s="47">
        <v>0</v>
      </c>
      <c r="M65" s="47">
        <v>2.81</v>
      </c>
      <c r="N65" s="47">
        <v>8.17</v>
      </c>
      <c r="O65" s="47">
        <v>0</v>
      </c>
      <c r="P65" s="47">
        <v>1.96</v>
      </c>
      <c r="Q65" s="51">
        <v>0</v>
      </c>
      <c r="R65" s="47">
        <v>0.87</v>
      </c>
      <c r="S65" s="51">
        <v>0</v>
      </c>
      <c r="T65" s="47">
        <v>7.03</v>
      </c>
      <c r="U65" s="47">
        <v>0</v>
      </c>
      <c r="V65" s="51">
        <v>0</v>
      </c>
      <c r="W65" s="47">
        <v>0</v>
      </c>
      <c r="X65" s="85">
        <v>2.02</v>
      </c>
      <c r="Y65" s="94">
        <v>0</v>
      </c>
      <c r="Z65" s="96">
        <v>0</v>
      </c>
      <c r="AA65" s="64"/>
      <c r="AB65" s="67">
        <f t="shared" si="0"/>
        <v>2.1800000000000002</v>
      </c>
      <c r="AC65" s="81">
        <f t="shared" si="1"/>
        <v>10.29</v>
      </c>
    </row>
    <row r="66" spans="1:29" ht="13.2" customHeight="1" x14ac:dyDescent="0.3">
      <c r="A66" s="4">
        <v>66</v>
      </c>
      <c r="B66" s="1"/>
      <c r="C66" s="28" t="s">
        <v>13</v>
      </c>
      <c r="D66" s="47">
        <v>2.2999999999999998</v>
      </c>
      <c r="E66" s="47">
        <v>6.9</v>
      </c>
      <c r="F66" s="47">
        <v>3.2</v>
      </c>
      <c r="G66" s="47">
        <v>1.96</v>
      </c>
      <c r="H66" s="47">
        <v>5.43</v>
      </c>
      <c r="I66" s="47">
        <v>6.18</v>
      </c>
      <c r="J66" s="47">
        <v>2.5299999999999998</v>
      </c>
      <c r="K66" s="47">
        <v>2.97</v>
      </c>
      <c r="L66" s="47">
        <v>0</v>
      </c>
      <c r="M66" s="47">
        <v>0</v>
      </c>
      <c r="N66" s="47">
        <v>2.2000000000000002</v>
      </c>
      <c r="O66" s="47">
        <v>1.19</v>
      </c>
      <c r="P66" s="47">
        <v>0.88</v>
      </c>
      <c r="Q66" s="51">
        <v>0.82</v>
      </c>
      <c r="R66" s="47">
        <v>2.4</v>
      </c>
      <c r="S66" s="51">
        <v>0</v>
      </c>
      <c r="T66" s="47">
        <v>2.69</v>
      </c>
      <c r="U66" s="47">
        <v>0</v>
      </c>
      <c r="V66" s="51">
        <v>0</v>
      </c>
      <c r="W66" s="47">
        <v>0</v>
      </c>
      <c r="X66" s="85">
        <v>4.4000000000000004</v>
      </c>
      <c r="Y66" s="94">
        <v>0</v>
      </c>
      <c r="Z66" s="96">
        <v>0</v>
      </c>
      <c r="AA66" s="64"/>
      <c r="AB66" s="67">
        <f t="shared" ref="AB66:AB121" si="2">(SUM(D66:Z66))/23</f>
        <v>2</v>
      </c>
      <c r="AC66" s="81">
        <f t="shared" ref="AC66:AC123" si="3">MAX(D66:Z66)</f>
        <v>6.9</v>
      </c>
    </row>
    <row r="67" spans="1:29" ht="13.2" customHeight="1" x14ac:dyDescent="0.3">
      <c r="A67" s="4">
        <v>67</v>
      </c>
      <c r="B67" s="1"/>
      <c r="C67" s="28" t="s">
        <v>14</v>
      </c>
      <c r="D67" s="47">
        <v>3.8</v>
      </c>
      <c r="E67" s="47">
        <v>5.0999999999999996</v>
      </c>
      <c r="F67" s="47">
        <v>1.89</v>
      </c>
      <c r="G67" s="47">
        <v>0.57999999999999996</v>
      </c>
      <c r="H67" s="47">
        <v>3.22</v>
      </c>
      <c r="I67" s="47">
        <v>6.94</v>
      </c>
      <c r="J67" s="47">
        <v>4.6100000000000003</v>
      </c>
      <c r="K67" s="47">
        <v>1.62</v>
      </c>
      <c r="L67" s="47">
        <v>0</v>
      </c>
      <c r="M67" s="47">
        <v>0</v>
      </c>
      <c r="N67" s="47">
        <v>3.44</v>
      </c>
      <c r="O67" s="47">
        <v>0</v>
      </c>
      <c r="P67" s="47">
        <v>3.35</v>
      </c>
      <c r="Q67" s="51">
        <v>3.8</v>
      </c>
      <c r="R67" s="47">
        <v>2.27</v>
      </c>
      <c r="S67" s="51">
        <v>0</v>
      </c>
      <c r="T67" s="47">
        <v>2.14</v>
      </c>
      <c r="U67" s="47">
        <v>0</v>
      </c>
      <c r="V67" s="51">
        <v>0</v>
      </c>
      <c r="W67" s="47">
        <v>0</v>
      </c>
      <c r="X67" s="85">
        <v>3.13</v>
      </c>
      <c r="Y67" s="94">
        <v>0</v>
      </c>
      <c r="Z67" s="96">
        <v>0.7</v>
      </c>
      <c r="AA67" s="64"/>
      <c r="AB67" s="67">
        <f t="shared" si="2"/>
        <v>2.0299999999999998</v>
      </c>
      <c r="AC67" s="81">
        <f t="shared" si="3"/>
        <v>6.94</v>
      </c>
    </row>
    <row r="68" spans="1:29" ht="13.2" customHeight="1" x14ac:dyDescent="0.3">
      <c r="A68" s="4">
        <v>68</v>
      </c>
      <c r="B68" s="1"/>
      <c r="C68" s="28" t="s">
        <v>15</v>
      </c>
      <c r="D68" s="47">
        <v>0</v>
      </c>
      <c r="E68" s="47">
        <v>0.3</v>
      </c>
      <c r="F68" s="47">
        <v>9.56</v>
      </c>
      <c r="G68" s="47">
        <v>4.05</v>
      </c>
      <c r="H68" s="47">
        <v>0</v>
      </c>
      <c r="I68" s="47">
        <v>4.74</v>
      </c>
      <c r="J68" s="47">
        <v>8.84</v>
      </c>
      <c r="K68" s="47">
        <v>0</v>
      </c>
      <c r="L68" s="47">
        <v>0</v>
      </c>
      <c r="M68" s="47">
        <v>3.3</v>
      </c>
      <c r="N68" s="47">
        <v>0</v>
      </c>
      <c r="O68" s="47">
        <v>0</v>
      </c>
      <c r="P68" s="47">
        <v>0</v>
      </c>
      <c r="Q68" s="51">
        <v>0</v>
      </c>
      <c r="R68" s="47">
        <v>0</v>
      </c>
      <c r="S68" s="51">
        <v>7.36</v>
      </c>
      <c r="T68" s="47">
        <v>1.84</v>
      </c>
      <c r="U68" s="47">
        <v>0</v>
      </c>
      <c r="V68" s="51">
        <v>0</v>
      </c>
      <c r="W68" s="47">
        <v>0</v>
      </c>
      <c r="X68" s="85">
        <v>0</v>
      </c>
      <c r="Y68" s="94">
        <v>0</v>
      </c>
      <c r="Z68" s="96">
        <v>0</v>
      </c>
      <c r="AA68" s="64"/>
      <c r="AB68" s="67">
        <f t="shared" si="2"/>
        <v>1.74</v>
      </c>
      <c r="AC68" s="81">
        <f t="shared" si="3"/>
        <v>9.56</v>
      </c>
    </row>
    <row r="69" spans="1:29" ht="13.2" customHeight="1" x14ac:dyDescent="0.3">
      <c r="A69" s="4">
        <v>69</v>
      </c>
      <c r="B69" s="1"/>
      <c r="C69" s="28" t="s">
        <v>16</v>
      </c>
      <c r="D69" s="47">
        <v>1.5</v>
      </c>
      <c r="E69" s="47">
        <v>0.5</v>
      </c>
      <c r="F69" s="47">
        <v>7.5</v>
      </c>
      <c r="G69" s="47">
        <v>10.35</v>
      </c>
      <c r="H69" s="47">
        <v>4.25</v>
      </c>
      <c r="I69" s="47">
        <v>0</v>
      </c>
      <c r="J69" s="47">
        <v>0</v>
      </c>
      <c r="K69" s="47">
        <v>3.48</v>
      </c>
      <c r="L69" s="47">
        <v>0</v>
      </c>
      <c r="M69" s="47">
        <v>0</v>
      </c>
      <c r="N69" s="47">
        <v>2.46</v>
      </c>
      <c r="O69" s="47">
        <v>0</v>
      </c>
      <c r="P69" s="47">
        <v>0</v>
      </c>
      <c r="Q69" s="51">
        <v>0</v>
      </c>
      <c r="R69" s="47">
        <v>3.8</v>
      </c>
      <c r="S69" s="51">
        <v>0</v>
      </c>
      <c r="T69" s="47">
        <v>7.05</v>
      </c>
      <c r="U69" s="47">
        <v>0</v>
      </c>
      <c r="V69" s="51">
        <v>0</v>
      </c>
      <c r="W69" s="47">
        <v>1.9</v>
      </c>
      <c r="X69" s="85">
        <v>0</v>
      </c>
      <c r="Y69" s="94">
        <v>0</v>
      </c>
      <c r="Z69" s="96">
        <v>0.53</v>
      </c>
      <c r="AA69" s="64"/>
      <c r="AB69" s="67">
        <f t="shared" si="2"/>
        <v>1.88</v>
      </c>
      <c r="AC69" s="81">
        <f t="shared" si="3"/>
        <v>10.35</v>
      </c>
    </row>
    <row r="70" spans="1:29" ht="13.2" customHeight="1" x14ac:dyDescent="0.3">
      <c r="A70" s="4">
        <v>70</v>
      </c>
      <c r="B70" s="1"/>
      <c r="C70" s="28" t="s">
        <v>16</v>
      </c>
      <c r="D70" s="47">
        <v>3.8</v>
      </c>
      <c r="E70" s="47">
        <v>0.9</v>
      </c>
      <c r="F70" s="47">
        <v>0.7</v>
      </c>
      <c r="G70" s="47">
        <v>6.04</v>
      </c>
      <c r="H70" s="47">
        <v>6.68</v>
      </c>
      <c r="I70" s="47">
        <v>0</v>
      </c>
      <c r="J70" s="47">
        <v>0.28999999999999998</v>
      </c>
      <c r="K70" s="47">
        <v>0</v>
      </c>
      <c r="L70" s="47">
        <v>0</v>
      </c>
      <c r="M70" s="47">
        <v>9.33</v>
      </c>
      <c r="N70" s="47">
        <v>1.75</v>
      </c>
      <c r="O70" s="47">
        <v>2.41</v>
      </c>
      <c r="P70" s="47">
        <v>0</v>
      </c>
      <c r="Q70" s="51">
        <v>0</v>
      </c>
      <c r="R70" s="47">
        <v>8.06</v>
      </c>
      <c r="S70" s="51">
        <v>0</v>
      </c>
      <c r="T70" s="47">
        <v>1.4</v>
      </c>
      <c r="U70" s="47">
        <v>2.46</v>
      </c>
      <c r="V70" s="51">
        <v>0</v>
      </c>
      <c r="W70" s="47">
        <v>1.42</v>
      </c>
      <c r="X70" s="85">
        <v>0.1</v>
      </c>
      <c r="Y70" s="94">
        <v>0</v>
      </c>
      <c r="Z70" s="96">
        <v>0.33</v>
      </c>
      <c r="AA70" s="64"/>
      <c r="AB70" s="67">
        <f t="shared" si="2"/>
        <v>1.99</v>
      </c>
      <c r="AC70" s="81">
        <f t="shared" si="3"/>
        <v>9.33</v>
      </c>
    </row>
    <row r="71" spans="1:29" ht="13.2" customHeight="1" x14ac:dyDescent="0.3">
      <c r="A71" s="4">
        <v>71</v>
      </c>
      <c r="B71" s="1"/>
      <c r="C71" s="28" t="s">
        <v>17</v>
      </c>
      <c r="D71" s="47">
        <v>2.5</v>
      </c>
      <c r="E71" s="47">
        <v>4.2</v>
      </c>
      <c r="F71" s="47">
        <v>1.96</v>
      </c>
      <c r="G71" s="47">
        <v>3.59</v>
      </c>
      <c r="H71" s="47">
        <v>11.27</v>
      </c>
      <c r="I71" s="47">
        <v>0</v>
      </c>
      <c r="J71" s="47">
        <v>3.61</v>
      </c>
      <c r="K71" s="47">
        <v>0</v>
      </c>
      <c r="L71" s="47">
        <v>0</v>
      </c>
      <c r="M71" s="47">
        <v>0.89</v>
      </c>
      <c r="N71" s="47">
        <v>5.81</v>
      </c>
      <c r="O71" s="47">
        <v>1.59</v>
      </c>
      <c r="P71" s="47">
        <v>0</v>
      </c>
      <c r="Q71" s="51">
        <v>0</v>
      </c>
      <c r="R71" s="47">
        <v>7.92</v>
      </c>
      <c r="S71" s="51">
        <v>0</v>
      </c>
      <c r="T71" s="47">
        <v>0</v>
      </c>
      <c r="U71" s="47">
        <v>1.56</v>
      </c>
      <c r="V71" s="51">
        <v>0</v>
      </c>
      <c r="W71" s="47">
        <v>0</v>
      </c>
      <c r="X71" s="85">
        <v>0</v>
      </c>
      <c r="Y71" s="94">
        <v>1.53</v>
      </c>
      <c r="Z71" s="96">
        <v>0.53</v>
      </c>
      <c r="AA71" s="64"/>
      <c r="AB71" s="67">
        <f t="shared" si="2"/>
        <v>2.04</v>
      </c>
      <c r="AC71" s="81">
        <f t="shared" si="3"/>
        <v>11.27</v>
      </c>
    </row>
    <row r="72" spans="1:29" ht="13.2" customHeight="1" x14ac:dyDescent="0.3">
      <c r="A72" s="4">
        <v>72</v>
      </c>
      <c r="B72" s="1"/>
      <c r="C72" s="28" t="s">
        <v>18</v>
      </c>
      <c r="D72" s="47">
        <v>0</v>
      </c>
      <c r="E72" s="47">
        <v>0.5</v>
      </c>
      <c r="F72" s="47">
        <v>9.48</v>
      </c>
      <c r="G72" s="47">
        <v>0</v>
      </c>
      <c r="H72" s="47">
        <v>1.41</v>
      </c>
      <c r="I72" s="47">
        <v>9.06</v>
      </c>
      <c r="J72" s="47">
        <v>0</v>
      </c>
      <c r="K72" s="47">
        <v>0</v>
      </c>
      <c r="L72" s="47">
        <v>3.47</v>
      </c>
      <c r="M72" s="47">
        <v>0</v>
      </c>
      <c r="N72" s="47">
        <v>1</v>
      </c>
      <c r="O72" s="47">
        <v>0</v>
      </c>
      <c r="P72" s="47">
        <v>0</v>
      </c>
      <c r="Q72" s="51">
        <v>5.4</v>
      </c>
      <c r="R72" s="47">
        <v>6.93</v>
      </c>
      <c r="S72" s="51">
        <v>7.36</v>
      </c>
      <c r="T72" s="47">
        <v>0.8</v>
      </c>
      <c r="U72" s="47">
        <v>0</v>
      </c>
      <c r="V72" s="51">
        <v>0</v>
      </c>
      <c r="W72" s="47">
        <v>0</v>
      </c>
      <c r="X72" s="85">
        <v>0</v>
      </c>
      <c r="Y72" s="94">
        <v>0</v>
      </c>
      <c r="Z72" s="96">
        <v>0</v>
      </c>
      <c r="AA72" s="64"/>
      <c r="AB72" s="67">
        <f t="shared" si="2"/>
        <v>1.97</v>
      </c>
      <c r="AC72" s="81">
        <f t="shared" si="3"/>
        <v>9.48</v>
      </c>
    </row>
    <row r="73" spans="1:29" ht="13.2" customHeight="1" x14ac:dyDescent="0.3">
      <c r="A73" s="4">
        <v>73</v>
      </c>
      <c r="B73" s="1"/>
      <c r="C73" s="28" t="s">
        <v>19</v>
      </c>
      <c r="D73" s="47">
        <v>0</v>
      </c>
      <c r="E73" s="47">
        <v>0.8</v>
      </c>
      <c r="F73" s="47">
        <v>0.6</v>
      </c>
      <c r="G73" s="47">
        <v>4.93</v>
      </c>
      <c r="H73" s="47">
        <v>6.82</v>
      </c>
      <c r="I73" s="47">
        <v>4.51</v>
      </c>
      <c r="J73" s="47">
        <v>0</v>
      </c>
      <c r="K73" s="47">
        <v>2.67</v>
      </c>
      <c r="L73" s="47">
        <v>0</v>
      </c>
      <c r="M73" s="47">
        <v>3.01</v>
      </c>
      <c r="N73" s="47">
        <v>9.4600000000000009</v>
      </c>
      <c r="O73" s="47">
        <v>2.21</v>
      </c>
      <c r="P73" s="47">
        <v>0</v>
      </c>
      <c r="Q73" s="51">
        <v>5.27</v>
      </c>
      <c r="R73" s="47">
        <v>1.53</v>
      </c>
      <c r="S73" s="51">
        <v>0</v>
      </c>
      <c r="T73" s="47">
        <v>0</v>
      </c>
      <c r="U73" s="47">
        <v>5.3</v>
      </c>
      <c r="V73" s="51">
        <v>4.3899999999999997</v>
      </c>
      <c r="W73" s="47">
        <v>0</v>
      </c>
      <c r="X73" s="85">
        <v>0</v>
      </c>
      <c r="Y73" s="94">
        <v>0</v>
      </c>
      <c r="Z73" s="96">
        <v>0.27</v>
      </c>
      <c r="AA73" s="64"/>
      <c r="AB73" s="67">
        <f t="shared" si="2"/>
        <v>2.25</v>
      </c>
      <c r="AC73" s="81">
        <f t="shared" si="3"/>
        <v>9.4600000000000009</v>
      </c>
    </row>
    <row r="74" spans="1:29" ht="13.2" customHeight="1" x14ac:dyDescent="0.3">
      <c r="A74" s="4">
        <v>74</v>
      </c>
      <c r="B74" s="1"/>
      <c r="C74" s="28" t="s">
        <v>20</v>
      </c>
      <c r="D74" s="47">
        <v>0</v>
      </c>
      <c r="E74" s="47">
        <v>0.3</v>
      </c>
      <c r="F74" s="47">
        <v>0</v>
      </c>
      <c r="G74" s="47">
        <v>1.57</v>
      </c>
      <c r="H74" s="47">
        <v>1.18</v>
      </c>
      <c r="I74" s="47">
        <v>2.98</v>
      </c>
      <c r="J74" s="47">
        <v>6.89</v>
      </c>
      <c r="K74" s="47">
        <v>0</v>
      </c>
      <c r="L74" s="47">
        <v>4.8</v>
      </c>
      <c r="M74" s="47">
        <v>1.31</v>
      </c>
      <c r="N74" s="47">
        <v>1.58</v>
      </c>
      <c r="O74" s="47">
        <v>3.82</v>
      </c>
      <c r="P74" s="47">
        <v>1.0900000000000001</v>
      </c>
      <c r="Q74" s="51">
        <v>0.64</v>
      </c>
      <c r="R74" s="47">
        <v>5.0199999999999996</v>
      </c>
      <c r="S74" s="51">
        <v>0</v>
      </c>
      <c r="T74" s="47">
        <v>4.6100000000000003</v>
      </c>
      <c r="U74" s="47">
        <v>0</v>
      </c>
      <c r="V74" s="51">
        <v>2.15</v>
      </c>
      <c r="W74" s="47">
        <v>0</v>
      </c>
      <c r="X74" s="85">
        <v>0.49</v>
      </c>
      <c r="Y74" s="94">
        <v>0</v>
      </c>
      <c r="Z74" s="96">
        <v>0.25</v>
      </c>
      <c r="AA74" s="64"/>
      <c r="AB74" s="67">
        <f t="shared" si="2"/>
        <v>1.68</v>
      </c>
      <c r="AC74" s="81">
        <f t="shared" si="3"/>
        <v>6.89</v>
      </c>
    </row>
    <row r="75" spans="1:29" ht="13.2" customHeight="1" x14ac:dyDescent="0.3">
      <c r="A75" s="4">
        <v>75</v>
      </c>
      <c r="B75" s="1"/>
      <c r="C75" s="28" t="s">
        <v>21</v>
      </c>
      <c r="D75" s="47">
        <v>0</v>
      </c>
      <c r="E75" s="47">
        <v>2</v>
      </c>
      <c r="F75" s="47">
        <v>0.7</v>
      </c>
      <c r="G75" s="47">
        <v>1.8</v>
      </c>
      <c r="H75" s="47">
        <v>5.72</v>
      </c>
      <c r="I75" s="47">
        <v>0</v>
      </c>
      <c r="J75" s="47">
        <v>0</v>
      </c>
      <c r="K75" s="47">
        <v>3.99</v>
      </c>
      <c r="L75" s="47">
        <v>1.35</v>
      </c>
      <c r="M75" s="47">
        <v>3.77</v>
      </c>
      <c r="N75" s="47">
        <v>2.73</v>
      </c>
      <c r="O75" s="47">
        <v>1.04</v>
      </c>
      <c r="P75" s="47">
        <v>1.82</v>
      </c>
      <c r="Q75" s="51">
        <v>1.59</v>
      </c>
      <c r="R75" s="47">
        <v>7.7</v>
      </c>
      <c r="S75" s="51">
        <v>0</v>
      </c>
      <c r="T75" s="47">
        <v>2.2799999999999998</v>
      </c>
      <c r="U75" s="47">
        <v>1.69</v>
      </c>
      <c r="V75" s="51">
        <v>1.55</v>
      </c>
      <c r="W75" s="47">
        <v>0</v>
      </c>
      <c r="X75" s="85">
        <v>8.3800000000000008</v>
      </c>
      <c r="Y75" s="94">
        <v>2.16</v>
      </c>
      <c r="Z75" s="96">
        <v>0.14000000000000001</v>
      </c>
      <c r="AA75" s="64"/>
      <c r="AB75" s="67">
        <f t="shared" si="2"/>
        <v>2.19</v>
      </c>
      <c r="AC75" s="81">
        <f t="shared" si="3"/>
        <v>8.3800000000000008</v>
      </c>
    </row>
    <row r="76" spans="1:29" ht="13.2" customHeight="1" x14ac:dyDescent="0.3">
      <c r="A76" s="4">
        <v>76</v>
      </c>
      <c r="B76" s="1"/>
      <c r="C76" s="28" t="s">
        <v>49</v>
      </c>
      <c r="D76" s="47">
        <v>0</v>
      </c>
      <c r="E76" s="47">
        <v>2.2000000000000002</v>
      </c>
      <c r="F76" s="47">
        <v>0</v>
      </c>
      <c r="G76" s="47">
        <v>0</v>
      </c>
      <c r="H76" s="47">
        <v>5.67</v>
      </c>
      <c r="I76" s="47">
        <v>1.44</v>
      </c>
      <c r="J76" s="47">
        <v>1.42</v>
      </c>
      <c r="K76" s="47">
        <v>1.28</v>
      </c>
      <c r="L76" s="47">
        <v>1.04</v>
      </c>
      <c r="M76" s="47">
        <v>4.91</v>
      </c>
      <c r="N76" s="47">
        <v>4.71</v>
      </c>
      <c r="O76" s="47">
        <v>0</v>
      </c>
      <c r="P76" s="47">
        <v>0</v>
      </c>
      <c r="Q76" s="51">
        <v>0</v>
      </c>
      <c r="R76" s="47">
        <v>7.79</v>
      </c>
      <c r="S76" s="51">
        <v>0</v>
      </c>
      <c r="T76" s="47">
        <v>1.37</v>
      </c>
      <c r="U76" s="47">
        <v>4.07</v>
      </c>
      <c r="V76" s="51">
        <v>0</v>
      </c>
      <c r="W76" s="47">
        <v>2.12</v>
      </c>
      <c r="X76" s="85">
        <v>3.45</v>
      </c>
      <c r="Y76" s="94">
        <v>4.04</v>
      </c>
      <c r="Z76" s="96">
        <v>0.81</v>
      </c>
      <c r="AA76" s="64"/>
      <c r="AB76" s="67">
        <f t="shared" si="2"/>
        <v>2.0099999999999998</v>
      </c>
      <c r="AC76" s="81">
        <f t="shared" si="3"/>
        <v>7.79</v>
      </c>
    </row>
    <row r="77" spans="1:29" ht="13.2" customHeight="1" x14ac:dyDescent="0.3">
      <c r="A77" s="4">
        <v>77</v>
      </c>
      <c r="B77" s="1"/>
      <c r="C77" s="28" t="s">
        <v>77</v>
      </c>
      <c r="D77" s="47">
        <v>1.5</v>
      </c>
      <c r="E77" s="47">
        <v>0</v>
      </c>
      <c r="F77" s="47">
        <v>0</v>
      </c>
      <c r="G77" s="47">
        <v>0</v>
      </c>
      <c r="H77" s="47">
        <v>9.01</v>
      </c>
      <c r="I77" s="47">
        <v>0</v>
      </c>
      <c r="J77" s="47">
        <v>4.7699999999999996</v>
      </c>
      <c r="K77" s="47">
        <v>0.59</v>
      </c>
      <c r="L77" s="47">
        <v>1.51</v>
      </c>
      <c r="M77" s="47">
        <v>6.41</v>
      </c>
      <c r="N77" s="47">
        <v>5.82</v>
      </c>
      <c r="O77" s="47">
        <v>0</v>
      </c>
      <c r="P77" s="47">
        <v>1.03</v>
      </c>
      <c r="Q77" s="51">
        <v>0</v>
      </c>
      <c r="R77" s="47">
        <v>2</v>
      </c>
      <c r="S77" s="51">
        <v>3.59</v>
      </c>
      <c r="T77" s="47">
        <v>0.91</v>
      </c>
      <c r="U77" s="47">
        <v>0</v>
      </c>
      <c r="V77" s="51">
        <v>10.029999999999999</v>
      </c>
      <c r="W77" s="47">
        <v>1.83</v>
      </c>
      <c r="X77" s="85">
        <v>0</v>
      </c>
      <c r="Y77" s="94">
        <v>0</v>
      </c>
      <c r="Z77" s="96">
        <v>3.34</v>
      </c>
      <c r="AA77" s="64"/>
      <c r="AB77" s="67">
        <f t="shared" si="2"/>
        <v>2.2799999999999998</v>
      </c>
      <c r="AC77" s="81">
        <f t="shared" si="3"/>
        <v>10.029999999999999</v>
      </c>
    </row>
    <row r="78" spans="1:29" ht="13.2" customHeight="1" x14ac:dyDescent="0.3">
      <c r="A78" s="4">
        <v>78</v>
      </c>
      <c r="B78" s="1"/>
      <c r="C78" s="28" t="s">
        <v>78</v>
      </c>
      <c r="D78" s="47">
        <v>0</v>
      </c>
      <c r="E78" s="47">
        <v>0.5</v>
      </c>
      <c r="F78" s="47">
        <v>0</v>
      </c>
      <c r="G78" s="47">
        <v>0</v>
      </c>
      <c r="H78" s="47">
        <v>9.9499999999999993</v>
      </c>
      <c r="I78" s="47">
        <v>0</v>
      </c>
      <c r="J78" s="47">
        <v>2.97</v>
      </c>
      <c r="K78" s="47">
        <v>4.7699999999999996</v>
      </c>
      <c r="L78" s="47">
        <v>0</v>
      </c>
      <c r="M78" s="47">
        <v>11.47</v>
      </c>
      <c r="N78" s="47">
        <v>0</v>
      </c>
      <c r="O78" s="47">
        <v>4.09</v>
      </c>
      <c r="P78" s="47">
        <v>4.76</v>
      </c>
      <c r="Q78" s="51">
        <v>0</v>
      </c>
      <c r="R78" s="47">
        <v>1.36</v>
      </c>
      <c r="S78" s="51">
        <v>0</v>
      </c>
      <c r="T78" s="47">
        <v>0</v>
      </c>
      <c r="U78" s="47">
        <v>0</v>
      </c>
      <c r="V78" s="51">
        <v>4.8</v>
      </c>
      <c r="W78" s="47">
        <v>2.81</v>
      </c>
      <c r="X78" s="85">
        <v>0</v>
      </c>
      <c r="Y78" s="94">
        <v>0</v>
      </c>
      <c r="Z78" s="96">
        <v>0.82</v>
      </c>
      <c r="AA78" s="64"/>
      <c r="AB78" s="67">
        <f t="shared" si="2"/>
        <v>2.1</v>
      </c>
      <c r="AC78" s="81">
        <f t="shared" si="3"/>
        <v>11.47</v>
      </c>
    </row>
    <row r="79" spans="1:29" ht="13.2" customHeight="1" x14ac:dyDescent="0.3">
      <c r="A79" s="4">
        <v>79</v>
      </c>
      <c r="B79" s="1"/>
      <c r="C79" s="28" t="s">
        <v>79</v>
      </c>
      <c r="D79" s="47">
        <v>0</v>
      </c>
      <c r="E79" s="47">
        <v>14.2</v>
      </c>
      <c r="F79" s="47">
        <v>4.37</v>
      </c>
      <c r="G79" s="47">
        <v>2.0099999999999998</v>
      </c>
      <c r="H79" s="47">
        <v>1.46</v>
      </c>
      <c r="I79" s="47">
        <v>0</v>
      </c>
      <c r="J79" s="47">
        <v>2.5</v>
      </c>
      <c r="K79" s="47">
        <v>2.87</v>
      </c>
      <c r="L79" s="47">
        <v>0</v>
      </c>
      <c r="M79" s="47">
        <v>4.8099999999999996</v>
      </c>
      <c r="N79" s="47">
        <v>0</v>
      </c>
      <c r="O79" s="47">
        <v>7.87</v>
      </c>
      <c r="P79" s="47">
        <v>6.32</v>
      </c>
      <c r="Q79" s="51">
        <v>0</v>
      </c>
      <c r="R79" s="47">
        <v>0.9</v>
      </c>
      <c r="S79" s="51">
        <v>0</v>
      </c>
      <c r="T79" s="47">
        <v>0.59</v>
      </c>
      <c r="U79" s="47">
        <v>0</v>
      </c>
      <c r="V79" s="51">
        <v>3.36</v>
      </c>
      <c r="W79" s="47">
        <v>2.35</v>
      </c>
      <c r="X79" s="85">
        <v>2.62</v>
      </c>
      <c r="Y79" s="94">
        <v>3.66</v>
      </c>
      <c r="Z79" s="96">
        <v>0</v>
      </c>
      <c r="AA79" s="64"/>
      <c r="AB79" s="67">
        <f t="shared" si="2"/>
        <v>2.6</v>
      </c>
      <c r="AC79" s="81">
        <f t="shared" si="3"/>
        <v>14.2</v>
      </c>
    </row>
    <row r="80" spans="1:29" ht="13.2" customHeight="1" x14ac:dyDescent="0.3">
      <c r="A80" s="4">
        <v>80</v>
      </c>
      <c r="B80" s="1"/>
      <c r="C80" s="28" t="s">
        <v>50</v>
      </c>
      <c r="D80" s="47">
        <v>0</v>
      </c>
      <c r="E80" s="47">
        <v>5.7</v>
      </c>
      <c r="F80" s="47">
        <v>6.9</v>
      </c>
      <c r="G80" s="47">
        <v>0.37</v>
      </c>
      <c r="H80" s="47">
        <v>2.29</v>
      </c>
      <c r="I80" s="47">
        <v>0</v>
      </c>
      <c r="J80" s="47">
        <v>1.47</v>
      </c>
      <c r="K80" s="47">
        <v>1.64</v>
      </c>
      <c r="L80" s="47">
        <v>0</v>
      </c>
      <c r="M80" s="47">
        <v>3.54</v>
      </c>
      <c r="N80" s="47">
        <v>1.92</v>
      </c>
      <c r="O80" s="47">
        <v>2.4300000000000002</v>
      </c>
      <c r="P80" s="47">
        <v>9.5500000000000007</v>
      </c>
      <c r="Q80" s="51">
        <v>7.26</v>
      </c>
      <c r="R80" s="47">
        <v>1.04</v>
      </c>
      <c r="S80" s="51">
        <v>0</v>
      </c>
      <c r="T80" s="47">
        <v>3.85</v>
      </c>
      <c r="U80" s="47">
        <v>0</v>
      </c>
      <c r="V80" s="51">
        <v>1.02</v>
      </c>
      <c r="W80" s="47">
        <v>2.64</v>
      </c>
      <c r="X80" s="85">
        <v>1.25</v>
      </c>
      <c r="Y80" s="94">
        <v>0</v>
      </c>
      <c r="Z80" s="96">
        <v>1.79</v>
      </c>
      <c r="AA80" s="64"/>
      <c r="AB80" s="67">
        <f t="shared" si="2"/>
        <v>2.38</v>
      </c>
      <c r="AC80" s="81">
        <f t="shared" si="3"/>
        <v>9.5500000000000007</v>
      </c>
    </row>
    <row r="81" spans="1:29" ht="13.2" customHeight="1" x14ac:dyDescent="0.3">
      <c r="A81" s="4">
        <v>81</v>
      </c>
      <c r="B81" s="1"/>
      <c r="C81" s="28" t="s">
        <v>51</v>
      </c>
      <c r="D81" s="47">
        <v>0</v>
      </c>
      <c r="E81" s="47">
        <v>0</v>
      </c>
      <c r="F81" s="47">
        <v>6.62</v>
      </c>
      <c r="G81" s="47">
        <v>6.11</v>
      </c>
      <c r="H81" s="47">
        <v>0</v>
      </c>
      <c r="I81" s="47">
        <v>0</v>
      </c>
      <c r="J81" s="47">
        <v>0</v>
      </c>
      <c r="K81" s="47">
        <v>0.68</v>
      </c>
      <c r="L81" s="47">
        <v>0</v>
      </c>
      <c r="M81" s="47">
        <v>3.65</v>
      </c>
      <c r="N81" s="47">
        <v>1.4</v>
      </c>
      <c r="O81" s="47">
        <v>4.05</v>
      </c>
      <c r="P81" s="47">
        <v>5.17</v>
      </c>
      <c r="Q81" s="51">
        <v>6.93</v>
      </c>
      <c r="R81" s="47">
        <v>1.61</v>
      </c>
      <c r="S81" s="51">
        <v>0</v>
      </c>
      <c r="T81" s="47">
        <v>0</v>
      </c>
      <c r="U81" s="47">
        <v>0</v>
      </c>
      <c r="V81" s="51">
        <v>0.49</v>
      </c>
      <c r="W81" s="47">
        <v>0</v>
      </c>
      <c r="X81" s="85">
        <v>11.21</v>
      </c>
      <c r="Y81" s="94">
        <v>0</v>
      </c>
      <c r="Z81" s="96">
        <v>1.54</v>
      </c>
      <c r="AA81" s="64"/>
      <c r="AB81" s="67">
        <f t="shared" si="2"/>
        <v>2.15</v>
      </c>
      <c r="AC81" s="81">
        <f t="shared" si="3"/>
        <v>11.21</v>
      </c>
    </row>
    <row r="82" spans="1:29" ht="13.2" customHeight="1" x14ac:dyDescent="0.3">
      <c r="A82" s="4">
        <v>82</v>
      </c>
      <c r="B82" s="1"/>
      <c r="C82" s="28" t="s">
        <v>80</v>
      </c>
      <c r="D82" s="47">
        <v>0.4</v>
      </c>
      <c r="E82" s="47">
        <v>0</v>
      </c>
      <c r="F82" s="47">
        <v>0</v>
      </c>
      <c r="G82" s="47">
        <v>8.9499999999999993</v>
      </c>
      <c r="H82" s="47">
        <v>5.98</v>
      </c>
      <c r="I82" s="47">
        <v>0.67</v>
      </c>
      <c r="J82" s="47">
        <v>0</v>
      </c>
      <c r="K82" s="47">
        <v>0.72</v>
      </c>
      <c r="L82" s="47">
        <v>0</v>
      </c>
      <c r="M82" s="47">
        <v>1.19</v>
      </c>
      <c r="N82" s="47">
        <v>0.93</v>
      </c>
      <c r="O82" s="47">
        <v>1.1599999999999999</v>
      </c>
      <c r="P82" s="47">
        <v>2.0099999999999998</v>
      </c>
      <c r="Q82" s="51">
        <v>6.29</v>
      </c>
      <c r="R82" s="47">
        <v>9.3000000000000007</v>
      </c>
      <c r="S82" s="51">
        <v>0</v>
      </c>
      <c r="T82" s="47">
        <v>1.41</v>
      </c>
      <c r="U82" s="47">
        <v>1.19</v>
      </c>
      <c r="V82" s="51">
        <v>3.24</v>
      </c>
      <c r="W82" s="47">
        <v>0</v>
      </c>
      <c r="X82" s="85">
        <v>0.7</v>
      </c>
      <c r="Y82" s="94">
        <v>1.76</v>
      </c>
      <c r="Z82" s="96">
        <v>3.31</v>
      </c>
      <c r="AA82" s="64"/>
      <c r="AB82" s="67">
        <f t="shared" si="2"/>
        <v>2.14</v>
      </c>
      <c r="AC82" s="81">
        <f t="shared" si="3"/>
        <v>9.3000000000000007</v>
      </c>
    </row>
    <row r="83" spans="1:29" ht="13.2" customHeight="1" x14ac:dyDescent="0.3">
      <c r="A83" s="4">
        <v>83</v>
      </c>
      <c r="B83" s="1"/>
      <c r="C83" s="28" t="s">
        <v>81</v>
      </c>
      <c r="D83" s="47">
        <v>1.7</v>
      </c>
      <c r="E83" s="47">
        <v>0.6</v>
      </c>
      <c r="F83" s="47">
        <v>0.28000000000000003</v>
      </c>
      <c r="G83" s="47">
        <v>2.46</v>
      </c>
      <c r="H83" s="47">
        <v>15.79</v>
      </c>
      <c r="I83" s="47">
        <v>0</v>
      </c>
      <c r="J83" s="47">
        <v>0</v>
      </c>
      <c r="K83" s="47">
        <v>1.39</v>
      </c>
      <c r="L83" s="47">
        <v>0</v>
      </c>
      <c r="M83" s="47">
        <v>2.71</v>
      </c>
      <c r="N83" s="47">
        <v>9.3800000000000008</v>
      </c>
      <c r="O83" s="47">
        <v>1.17</v>
      </c>
      <c r="P83" s="47">
        <v>0</v>
      </c>
      <c r="Q83" s="51">
        <v>0</v>
      </c>
      <c r="R83" s="47">
        <v>0</v>
      </c>
      <c r="S83" s="51">
        <v>1.8</v>
      </c>
      <c r="T83" s="47">
        <v>3.11</v>
      </c>
      <c r="U83" s="47">
        <v>0</v>
      </c>
      <c r="V83" s="51">
        <v>1.57</v>
      </c>
      <c r="W83" s="47">
        <v>0</v>
      </c>
      <c r="X83" s="85">
        <v>0</v>
      </c>
      <c r="Y83" s="94">
        <v>0.95</v>
      </c>
      <c r="Z83" s="96">
        <v>0</v>
      </c>
      <c r="AA83" s="64"/>
      <c r="AB83" s="67">
        <f t="shared" si="2"/>
        <v>1.87</v>
      </c>
      <c r="AC83" s="81">
        <f t="shared" si="3"/>
        <v>15.79</v>
      </c>
    </row>
    <row r="84" spans="1:29" ht="13.2" customHeight="1" x14ac:dyDescent="0.3">
      <c r="A84" s="4">
        <v>84</v>
      </c>
      <c r="B84" s="1"/>
      <c r="C84" s="28" t="s">
        <v>82</v>
      </c>
      <c r="D84" s="47">
        <v>3.6</v>
      </c>
      <c r="E84" s="47">
        <v>2.2000000000000002</v>
      </c>
      <c r="F84" s="47">
        <v>0</v>
      </c>
      <c r="G84" s="47">
        <v>2.04</v>
      </c>
      <c r="H84" s="47">
        <v>11.12</v>
      </c>
      <c r="I84" s="47">
        <v>0.91</v>
      </c>
      <c r="J84" s="47">
        <v>0</v>
      </c>
      <c r="K84" s="47">
        <v>0.62</v>
      </c>
      <c r="L84" s="47">
        <v>0</v>
      </c>
      <c r="M84" s="47">
        <v>0</v>
      </c>
      <c r="N84" s="47">
        <v>3.3</v>
      </c>
      <c r="O84" s="47">
        <v>1.75</v>
      </c>
      <c r="P84" s="47">
        <v>0</v>
      </c>
      <c r="Q84" s="51">
        <v>0</v>
      </c>
      <c r="R84" s="47">
        <v>4.42</v>
      </c>
      <c r="S84" s="51">
        <v>2.31</v>
      </c>
      <c r="T84" s="47">
        <v>12.2</v>
      </c>
      <c r="U84" s="47">
        <v>8.5500000000000007</v>
      </c>
      <c r="V84" s="51">
        <v>0.73</v>
      </c>
      <c r="W84" s="47">
        <v>1.24</v>
      </c>
      <c r="X84" s="85">
        <v>0.78</v>
      </c>
      <c r="Y84" s="94">
        <v>0</v>
      </c>
      <c r="Z84" s="96">
        <v>0</v>
      </c>
      <c r="AA84" s="64"/>
      <c r="AB84" s="67">
        <f t="shared" si="2"/>
        <v>2.42</v>
      </c>
      <c r="AC84" s="81">
        <f t="shared" si="3"/>
        <v>12.2</v>
      </c>
    </row>
    <row r="85" spans="1:29" ht="13.2" customHeight="1" x14ac:dyDescent="0.3">
      <c r="A85" s="4">
        <v>85</v>
      </c>
      <c r="B85" s="1"/>
      <c r="C85" s="28" t="s">
        <v>83</v>
      </c>
      <c r="D85" s="47">
        <v>0</v>
      </c>
      <c r="E85" s="47">
        <v>9.1999999999999993</v>
      </c>
      <c r="F85" s="47">
        <v>0.47</v>
      </c>
      <c r="G85" s="47">
        <v>0.4</v>
      </c>
      <c r="H85" s="47">
        <v>5.54</v>
      </c>
      <c r="I85" s="47">
        <v>11.47</v>
      </c>
      <c r="J85" s="47">
        <v>2.99</v>
      </c>
      <c r="K85" s="47">
        <v>0</v>
      </c>
      <c r="L85" s="47">
        <v>1.34</v>
      </c>
      <c r="M85" s="47">
        <v>2.15</v>
      </c>
      <c r="N85" s="47">
        <v>0</v>
      </c>
      <c r="O85" s="47">
        <v>0</v>
      </c>
      <c r="P85" s="47">
        <v>0</v>
      </c>
      <c r="Q85" s="51">
        <v>0</v>
      </c>
      <c r="R85" s="47">
        <v>0</v>
      </c>
      <c r="S85" s="51">
        <v>0</v>
      </c>
      <c r="T85" s="47">
        <v>2.23</v>
      </c>
      <c r="U85" s="47">
        <v>5.09</v>
      </c>
      <c r="V85" s="51">
        <v>2.84</v>
      </c>
      <c r="W85" s="47">
        <v>0.95</v>
      </c>
      <c r="X85" s="85">
        <v>4.79</v>
      </c>
      <c r="Y85" s="94">
        <v>0</v>
      </c>
      <c r="Z85" s="96">
        <v>0.56000000000000005</v>
      </c>
      <c r="AA85" s="64"/>
      <c r="AB85" s="67">
        <f t="shared" si="2"/>
        <v>2.17</v>
      </c>
      <c r="AC85" s="81">
        <f t="shared" si="3"/>
        <v>11.47</v>
      </c>
    </row>
    <row r="86" spans="1:29" ht="13.2" customHeight="1" x14ac:dyDescent="0.3">
      <c r="A86" s="4">
        <v>86</v>
      </c>
      <c r="B86" s="1"/>
      <c r="C86" s="28" t="s">
        <v>22</v>
      </c>
      <c r="D86" s="47">
        <v>0</v>
      </c>
      <c r="E86" s="47">
        <v>3.4</v>
      </c>
      <c r="F86" s="47">
        <v>2.2599999999999998</v>
      </c>
      <c r="G86" s="47">
        <v>1.24</v>
      </c>
      <c r="H86" s="47">
        <v>0.97</v>
      </c>
      <c r="I86" s="47">
        <v>4.83</v>
      </c>
      <c r="J86" s="47">
        <v>4.8899999999999997</v>
      </c>
      <c r="K86" s="47">
        <v>6.08</v>
      </c>
      <c r="L86" s="47">
        <v>0.51</v>
      </c>
      <c r="M86" s="47">
        <v>1.07</v>
      </c>
      <c r="N86" s="47">
        <v>1.75</v>
      </c>
      <c r="O86" s="47">
        <v>0</v>
      </c>
      <c r="P86" s="47">
        <v>0.43</v>
      </c>
      <c r="Q86" s="51">
        <v>0</v>
      </c>
      <c r="R86" s="47">
        <v>0</v>
      </c>
      <c r="S86" s="51">
        <v>0</v>
      </c>
      <c r="T86" s="47">
        <v>1.51</v>
      </c>
      <c r="U86" s="47">
        <v>0</v>
      </c>
      <c r="V86" s="51">
        <v>4.1900000000000004</v>
      </c>
      <c r="W86" s="47">
        <v>0.96</v>
      </c>
      <c r="X86" s="85">
        <v>4.43</v>
      </c>
      <c r="Y86" s="94">
        <v>1.0900000000000001</v>
      </c>
      <c r="Z86" s="96">
        <v>0.56000000000000005</v>
      </c>
      <c r="AA86" s="64"/>
      <c r="AB86" s="67">
        <f t="shared" si="2"/>
        <v>1.75</v>
      </c>
      <c r="AC86" s="81">
        <f t="shared" si="3"/>
        <v>6.08</v>
      </c>
    </row>
    <row r="87" spans="1:29" ht="13.2" customHeight="1" x14ac:dyDescent="0.3">
      <c r="A87" s="4">
        <v>87</v>
      </c>
      <c r="B87" s="1"/>
      <c r="C87" s="28" t="s">
        <v>23</v>
      </c>
      <c r="D87" s="47">
        <v>0</v>
      </c>
      <c r="E87" s="47">
        <v>6.7</v>
      </c>
      <c r="F87" s="47">
        <v>2.6</v>
      </c>
      <c r="G87" s="47">
        <v>0.95</v>
      </c>
      <c r="H87" s="47">
        <v>1.69</v>
      </c>
      <c r="I87" s="47">
        <v>0</v>
      </c>
      <c r="J87" s="47">
        <v>0</v>
      </c>
      <c r="K87" s="47">
        <v>10.59</v>
      </c>
      <c r="L87" s="47">
        <v>2.2999999999999998</v>
      </c>
      <c r="M87" s="47">
        <v>2</v>
      </c>
      <c r="N87" s="47">
        <v>2.15</v>
      </c>
      <c r="O87" s="47">
        <v>0</v>
      </c>
      <c r="P87" s="47">
        <v>0</v>
      </c>
      <c r="Q87" s="51">
        <v>0</v>
      </c>
      <c r="R87" s="47">
        <v>0</v>
      </c>
      <c r="S87" s="51">
        <v>0.55000000000000004</v>
      </c>
      <c r="T87" s="47">
        <v>0</v>
      </c>
      <c r="U87" s="47">
        <v>0</v>
      </c>
      <c r="V87" s="51">
        <v>2.0099999999999998</v>
      </c>
      <c r="W87" s="47">
        <v>0</v>
      </c>
      <c r="X87" s="85">
        <v>0.15</v>
      </c>
      <c r="Y87" s="94">
        <v>0</v>
      </c>
      <c r="Z87" s="96">
        <v>4.1399999999999997</v>
      </c>
      <c r="AA87" s="64"/>
      <c r="AB87" s="67">
        <f t="shared" si="2"/>
        <v>1.56</v>
      </c>
      <c r="AC87" s="81">
        <f t="shared" si="3"/>
        <v>10.59</v>
      </c>
    </row>
    <row r="88" spans="1:29" ht="13.2" customHeight="1" x14ac:dyDescent="0.3">
      <c r="A88" s="4">
        <v>88</v>
      </c>
      <c r="B88" s="1"/>
      <c r="C88" s="28" t="s">
        <v>24</v>
      </c>
      <c r="D88" s="47">
        <v>1.2</v>
      </c>
      <c r="E88" s="47">
        <v>2.5</v>
      </c>
      <c r="F88" s="47">
        <v>6.36</v>
      </c>
      <c r="G88" s="47">
        <v>3.03</v>
      </c>
      <c r="H88" s="47">
        <v>2.94</v>
      </c>
      <c r="I88" s="47">
        <v>0</v>
      </c>
      <c r="J88" s="47">
        <v>1.51</v>
      </c>
      <c r="K88" s="47">
        <v>0</v>
      </c>
      <c r="L88" s="47">
        <v>0</v>
      </c>
      <c r="M88" s="47">
        <v>7.01</v>
      </c>
      <c r="N88" s="47">
        <v>2.5</v>
      </c>
      <c r="O88" s="47">
        <v>0.91</v>
      </c>
      <c r="P88" s="47">
        <v>0</v>
      </c>
      <c r="Q88" s="51">
        <v>0.89</v>
      </c>
      <c r="R88" s="47">
        <v>0.81</v>
      </c>
      <c r="S88" s="51">
        <v>1.19</v>
      </c>
      <c r="T88" s="47">
        <v>0</v>
      </c>
      <c r="U88" s="47">
        <v>0</v>
      </c>
      <c r="V88" s="51">
        <v>0</v>
      </c>
      <c r="W88" s="47">
        <v>0</v>
      </c>
      <c r="X88" s="85">
        <v>0</v>
      </c>
      <c r="Y88" s="94">
        <v>0</v>
      </c>
      <c r="Z88" s="96">
        <v>0</v>
      </c>
      <c r="AA88" s="64"/>
      <c r="AB88" s="67">
        <f t="shared" si="2"/>
        <v>1.34</v>
      </c>
      <c r="AC88" s="81">
        <f t="shared" si="3"/>
        <v>7.01</v>
      </c>
    </row>
    <row r="89" spans="1:29" ht="13.2" customHeight="1" x14ac:dyDescent="0.3">
      <c r="A89" s="4">
        <v>89</v>
      </c>
      <c r="B89" s="1"/>
      <c r="C89" s="28" t="s">
        <v>25</v>
      </c>
      <c r="D89" s="47">
        <v>0</v>
      </c>
      <c r="E89" s="47">
        <v>0</v>
      </c>
      <c r="F89" s="47">
        <v>0</v>
      </c>
      <c r="G89" s="47">
        <v>0</v>
      </c>
      <c r="H89" s="47">
        <v>0</v>
      </c>
      <c r="I89" s="47">
        <v>0</v>
      </c>
      <c r="J89" s="47">
        <v>0</v>
      </c>
      <c r="K89" s="47">
        <v>0</v>
      </c>
      <c r="L89" s="47">
        <v>0</v>
      </c>
      <c r="M89" s="47">
        <v>0</v>
      </c>
      <c r="N89" s="47">
        <v>0</v>
      </c>
      <c r="O89" s="47">
        <v>3.06</v>
      </c>
      <c r="P89" s="47">
        <v>0</v>
      </c>
      <c r="Q89" s="51">
        <v>4.43</v>
      </c>
      <c r="R89" s="47">
        <v>2.65</v>
      </c>
      <c r="S89" s="51">
        <v>0.17</v>
      </c>
      <c r="T89" s="47">
        <v>0</v>
      </c>
      <c r="U89" s="47">
        <v>0</v>
      </c>
      <c r="V89" s="51">
        <v>0.92</v>
      </c>
      <c r="W89" s="47">
        <v>0</v>
      </c>
      <c r="X89" s="85">
        <v>0</v>
      </c>
      <c r="Y89" s="94">
        <v>0</v>
      </c>
      <c r="Z89" s="96">
        <v>0.4</v>
      </c>
      <c r="AA89" s="64"/>
      <c r="AB89" s="67">
        <f t="shared" si="2"/>
        <v>0.51</v>
      </c>
      <c r="AC89" s="81">
        <f t="shared" si="3"/>
        <v>4.43</v>
      </c>
    </row>
    <row r="90" spans="1:29" ht="13.2" customHeight="1" x14ac:dyDescent="0.3">
      <c r="A90" s="4">
        <v>90</v>
      </c>
      <c r="B90" s="1"/>
      <c r="C90" s="28" t="s">
        <v>26</v>
      </c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53"/>
      <c r="R90" s="47"/>
      <c r="S90" s="51"/>
      <c r="T90" s="47"/>
      <c r="U90" s="47"/>
      <c r="V90" s="51"/>
      <c r="W90" s="47"/>
      <c r="X90" s="85"/>
      <c r="Y90" s="91"/>
      <c r="Z90" s="95"/>
      <c r="AA90" s="71"/>
      <c r="AB90" s="67"/>
      <c r="AC90" s="81"/>
    </row>
    <row r="91" spans="1:29" ht="13.2" customHeight="1" x14ac:dyDescent="0.3">
      <c r="A91" s="4">
        <v>91</v>
      </c>
      <c r="B91" s="1"/>
      <c r="C91" s="28" t="s">
        <v>26</v>
      </c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52"/>
      <c r="R91" s="47"/>
      <c r="S91" s="51"/>
      <c r="T91" s="47"/>
      <c r="U91" s="47"/>
      <c r="V91" s="51"/>
      <c r="W91" s="47"/>
      <c r="X91" s="85"/>
      <c r="Y91" s="91"/>
      <c r="Z91" s="95"/>
      <c r="AA91" s="71"/>
      <c r="AB91" s="67"/>
      <c r="AC91" s="81"/>
    </row>
    <row r="92" spans="1:29" ht="13.2" customHeight="1" x14ac:dyDescent="0.3">
      <c r="A92" s="4">
        <v>92</v>
      </c>
      <c r="B92" s="1"/>
      <c r="C92" s="28" t="s">
        <v>26</v>
      </c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52"/>
      <c r="R92" s="47"/>
      <c r="S92" s="51"/>
      <c r="T92" s="47"/>
      <c r="U92" s="47"/>
      <c r="V92" s="51"/>
      <c r="W92" s="47"/>
      <c r="X92" s="85"/>
      <c r="Y92" s="91"/>
      <c r="Z92" s="95"/>
      <c r="AA92" s="71"/>
      <c r="AB92" s="67"/>
      <c r="AC92" s="81"/>
    </row>
    <row r="93" spans="1:29" ht="13.2" customHeight="1" x14ac:dyDescent="0.3">
      <c r="A93" s="4">
        <v>93</v>
      </c>
      <c r="B93" s="1"/>
      <c r="C93" s="28" t="s">
        <v>26</v>
      </c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52"/>
      <c r="R93" s="47"/>
      <c r="S93" s="51"/>
      <c r="T93" s="47"/>
      <c r="U93" s="47"/>
      <c r="V93" s="51"/>
      <c r="W93" s="47"/>
      <c r="X93" s="86"/>
      <c r="Y93" s="91"/>
      <c r="Z93" s="95"/>
      <c r="AA93" s="71"/>
      <c r="AB93" s="67"/>
      <c r="AC93" s="81"/>
    </row>
    <row r="94" spans="1:29" ht="13.2" customHeight="1" x14ac:dyDescent="0.3">
      <c r="A94" s="4">
        <v>94</v>
      </c>
      <c r="B94" s="1"/>
      <c r="C94" s="28" t="s">
        <v>84</v>
      </c>
      <c r="D94" s="47">
        <v>0</v>
      </c>
      <c r="E94" s="47">
        <v>4.4000000000000004</v>
      </c>
      <c r="F94" s="47">
        <v>1.57</v>
      </c>
      <c r="G94" s="47">
        <v>3.44</v>
      </c>
      <c r="H94" s="47">
        <v>4.75</v>
      </c>
      <c r="I94" s="47">
        <v>1.78</v>
      </c>
      <c r="J94" s="47">
        <v>0.78</v>
      </c>
      <c r="K94" s="47">
        <v>8.74</v>
      </c>
      <c r="L94" s="47">
        <v>0</v>
      </c>
      <c r="M94" s="47">
        <v>3.75</v>
      </c>
      <c r="N94" s="47">
        <v>2.09</v>
      </c>
      <c r="O94" s="47">
        <v>0.44</v>
      </c>
      <c r="P94" s="47">
        <v>4.08</v>
      </c>
      <c r="Q94" s="51">
        <v>3.88</v>
      </c>
      <c r="R94" s="47">
        <v>7.23</v>
      </c>
      <c r="S94" s="51">
        <v>4.97</v>
      </c>
      <c r="T94" s="47">
        <v>3.97</v>
      </c>
      <c r="U94" s="47"/>
      <c r="V94" s="51"/>
      <c r="W94" s="47"/>
      <c r="X94" s="86"/>
      <c r="Y94" s="94"/>
      <c r="Z94" s="95"/>
      <c r="AA94" s="71"/>
      <c r="AB94" s="67">
        <f>(SUM(D94:Z94))/17</f>
        <v>3.29</v>
      </c>
      <c r="AC94" s="81">
        <f t="shared" ref="AC94" si="4">MAX(D94:Z94)</f>
        <v>8.74</v>
      </c>
    </row>
    <row r="95" spans="1:29" ht="13.2" customHeight="1" x14ac:dyDescent="0.3">
      <c r="A95" s="4">
        <v>95</v>
      </c>
      <c r="B95" s="1"/>
      <c r="C95" s="28" t="s">
        <v>124</v>
      </c>
      <c r="D95" s="47">
        <v>0</v>
      </c>
      <c r="E95" s="47">
        <v>0.5</v>
      </c>
      <c r="F95" s="47">
        <v>8.68</v>
      </c>
      <c r="G95" s="47">
        <v>0.66</v>
      </c>
      <c r="H95" s="47">
        <v>1.4</v>
      </c>
      <c r="I95" s="47">
        <v>7.38</v>
      </c>
      <c r="J95" s="47">
        <v>1.83</v>
      </c>
      <c r="K95" s="47">
        <v>6.93</v>
      </c>
      <c r="L95" s="47">
        <v>10.32</v>
      </c>
      <c r="M95" s="47">
        <v>9.32</v>
      </c>
      <c r="N95" s="47">
        <v>4.3899999999999997</v>
      </c>
      <c r="O95" s="47">
        <v>1.74</v>
      </c>
      <c r="P95" s="47">
        <v>5.78</v>
      </c>
      <c r="Q95" s="51">
        <v>6.03</v>
      </c>
      <c r="R95" s="47">
        <v>6.3</v>
      </c>
      <c r="S95" s="51">
        <v>3.8</v>
      </c>
      <c r="T95" s="47">
        <v>16.010000000000002</v>
      </c>
      <c r="U95" s="47">
        <v>3.4</v>
      </c>
      <c r="V95" s="51">
        <v>6.34</v>
      </c>
      <c r="W95" s="47">
        <v>2.39</v>
      </c>
      <c r="X95" s="85">
        <v>0.89</v>
      </c>
      <c r="Y95" s="94">
        <v>0</v>
      </c>
      <c r="Z95" s="95">
        <v>1.02</v>
      </c>
      <c r="AA95" s="71"/>
      <c r="AB95" s="67">
        <f t="shared" si="2"/>
        <v>4.57</v>
      </c>
      <c r="AC95" s="81">
        <f t="shared" si="3"/>
        <v>16.010000000000002</v>
      </c>
    </row>
    <row r="96" spans="1:29" ht="13.2" customHeight="1" x14ac:dyDescent="0.3">
      <c r="A96" s="4">
        <v>96</v>
      </c>
      <c r="B96" s="1"/>
      <c r="C96" s="28" t="s">
        <v>85</v>
      </c>
      <c r="D96" s="47">
        <v>3.8</v>
      </c>
      <c r="E96" s="47">
        <v>1.1000000000000001</v>
      </c>
      <c r="F96" s="47">
        <v>7</v>
      </c>
      <c r="G96" s="47">
        <v>3.13</v>
      </c>
      <c r="H96" s="47">
        <v>0.99</v>
      </c>
      <c r="I96" s="47">
        <v>7.64</v>
      </c>
      <c r="J96" s="47">
        <v>5.78</v>
      </c>
      <c r="K96" s="47">
        <v>2.6</v>
      </c>
      <c r="L96" s="47">
        <v>8.9499999999999993</v>
      </c>
      <c r="M96" s="47">
        <v>5.33</v>
      </c>
      <c r="N96" s="47">
        <v>6.65</v>
      </c>
      <c r="O96" s="47">
        <v>0.4</v>
      </c>
      <c r="P96" s="47">
        <v>4.09</v>
      </c>
      <c r="Q96" s="51">
        <v>10.18</v>
      </c>
      <c r="R96" s="47">
        <v>6.31</v>
      </c>
      <c r="S96" s="51">
        <v>4.62</v>
      </c>
      <c r="T96" s="47">
        <v>6.22</v>
      </c>
      <c r="U96" s="47">
        <v>4.6900000000000004</v>
      </c>
      <c r="V96" s="51">
        <v>14.31</v>
      </c>
      <c r="W96" s="47">
        <v>2.16</v>
      </c>
      <c r="X96" s="85">
        <v>0</v>
      </c>
      <c r="Y96" s="94">
        <v>0</v>
      </c>
      <c r="Z96" s="95">
        <v>0.54</v>
      </c>
      <c r="AA96" s="71"/>
      <c r="AB96" s="67">
        <f t="shared" si="2"/>
        <v>4.63</v>
      </c>
      <c r="AC96" s="81">
        <f t="shared" si="3"/>
        <v>14.31</v>
      </c>
    </row>
    <row r="97" spans="1:29" ht="13.2" customHeight="1" x14ac:dyDescent="0.3">
      <c r="A97" s="4">
        <v>97</v>
      </c>
      <c r="B97" s="1"/>
      <c r="C97" s="28" t="s">
        <v>27</v>
      </c>
      <c r="D97" s="47">
        <v>8.1999999999999993</v>
      </c>
      <c r="E97" s="47">
        <v>3.6</v>
      </c>
      <c r="F97" s="47">
        <v>10.54</v>
      </c>
      <c r="G97" s="47">
        <v>15.73</v>
      </c>
      <c r="H97" s="47">
        <v>0.59</v>
      </c>
      <c r="I97" s="47">
        <v>2.08</v>
      </c>
      <c r="J97" s="47">
        <v>12.13</v>
      </c>
      <c r="K97" s="47">
        <v>2.8</v>
      </c>
      <c r="L97" s="47">
        <v>0.62</v>
      </c>
      <c r="M97" s="47">
        <v>3.57</v>
      </c>
      <c r="N97" s="47">
        <v>0.99</v>
      </c>
      <c r="O97" s="47">
        <v>2.67</v>
      </c>
      <c r="P97" s="47">
        <v>0</v>
      </c>
      <c r="Q97" s="51">
        <v>5.82</v>
      </c>
      <c r="R97" s="47">
        <v>9.58</v>
      </c>
      <c r="S97" s="51">
        <v>6.38</v>
      </c>
      <c r="T97" s="47">
        <v>5.89</v>
      </c>
      <c r="U97" s="47">
        <v>2.57</v>
      </c>
      <c r="V97" s="51">
        <v>15.04</v>
      </c>
      <c r="W97" s="47">
        <v>5.5</v>
      </c>
      <c r="X97" s="85">
        <v>2.88</v>
      </c>
      <c r="Y97" s="94">
        <v>0</v>
      </c>
      <c r="Z97" s="95">
        <v>0.54</v>
      </c>
      <c r="AA97" s="71"/>
      <c r="AB97" s="67">
        <f t="shared" si="2"/>
        <v>5.12</v>
      </c>
      <c r="AC97" s="81">
        <f t="shared" si="3"/>
        <v>15.73</v>
      </c>
    </row>
    <row r="98" spans="1:29" ht="13.2" customHeight="1" x14ac:dyDescent="0.3">
      <c r="A98" s="4">
        <v>98</v>
      </c>
      <c r="B98" s="1"/>
      <c r="C98" s="28" t="s">
        <v>86</v>
      </c>
      <c r="D98" s="47">
        <v>0.6</v>
      </c>
      <c r="E98" s="47">
        <v>11.8</v>
      </c>
      <c r="F98" s="47">
        <v>4.09</v>
      </c>
      <c r="G98" s="47">
        <v>11.08</v>
      </c>
      <c r="H98" s="47">
        <v>3.27</v>
      </c>
      <c r="I98" s="47">
        <v>0</v>
      </c>
      <c r="J98" s="47">
        <v>1.21</v>
      </c>
      <c r="K98" s="47">
        <v>1.31</v>
      </c>
      <c r="L98" s="47">
        <v>0</v>
      </c>
      <c r="M98" s="47">
        <v>3.01</v>
      </c>
      <c r="N98" s="47">
        <v>3.09</v>
      </c>
      <c r="O98" s="47">
        <v>2.5499999999999998</v>
      </c>
      <c r="P98" s="47">
        <v>10.08</v>
      </c>
      <c r="Q98" s="51">
        <v>5.1100000000000003</v>
      </c>
      <c r="R98" s="47">
        <v>3.82</v>
      </c>
      <c r="S98" s="51">
        <v>0</v>
      </c>
      <c r="T98" s="47">
        <v>6.97</v>
      </c>
      <c r="U98" s="47">
        <v>4.5999999999999996</v>
      </c>
      <c r="V98" s="51">
        <v>3.92</v>
      </c>
      <c r="W98" s="47">
        <v>8.6</v>
      </c>
      <c r="X98" s="85">
        <v>11.2</v>
      </c>
      <c r="Y98" s="94">
        <v>0</v>
      </c>
      <c r="Z98" s="95">
        <v>0.98</v>
      </c>
      <c r="AA98" s="71"/>
      <c r="AB98" s="67">
        <f t="shared" si="2"/>
        <v>4.2300000000000004</v>
      </c>
      <c r="AC98" s="81">
        <f t="shared" si="3"/>
        <v>11.8</v>
      </c>
    </row>
    <row r="99" spans="1:29" ht="13.2" customHeight="1" x14ac:dyDescent="0.3">
      <c r="A99" s="4">
        <v>99</v>
      </c>
      <c r="B99" s="1"/>
      <c r="C99" s="28" t="s">
        <v>87</v>
      </c>
      <c r="D99" s="47">
        <v>2.2999999999999998</v>
      </c>
      <c r="E99" s="47">
        <v>0.9</v>
      </c>
      <c r="F99" s="47">
        <v>2.6</v>
      </c>
      <c r="G99" s="47">
        <v>6.51</v>
      </c>
      <c r="H99" s="47">
        <v>25.05</v>
      </c>
      <c r="I99" s="47">
        <v>0</v>
      </c>
      <c r="J99" s="47">
        <v>0</v>
      </c>
      <c r="K99" s="47">
        <v>1.44</v>
      </c>
      <c r="L99" s="47">
        <v>0</v>
      </c>
      <c r="M99" s="47">
        <v>0</v>
      </c>
      <c r="N99" s="47">
        <v>2.42</v>
      </c>
      <c r="O99" s="47">
        <v>0</v>
      </c>
      <c r="P99" s="47">
        <v>0.8</v>
      </c>
      <c r="Q99" s="51">
        <v>6.5</v>
      </c>
      <c r="R99" s="47">
        <v>0</v>
      </c>
      <c r="S99" s="51">
        <v>0</v>
      </c>
      <c r="T99" s="47">
        <v>0</v>
      </c>
      <c r="U99" s="47">
        <v>0</v>
      </c>
      <c r="V99" s="51">
        <v>3</v>
      </c>
      <c r="W99" s="47">
        <v>0.91</v>
      </c>
      <c r="X99" s="85">
        <v>11.29</v>
      </c>
      <c r="Y99" s="94">
        <v>6.1</v>
      </c>
      <c r="Z99" s="95">
        <v>0.46</v>
      </c>
      <c r="AA99" s="71"/>
      <c r="AB99" s="67">
        <f t="shared" si="2"/>
        <v>3.06</v>
      </c>
      <c r="AC99" s="81">
        <f t="shared" si="3"/>
        <v>25.05</v>
      </c>
    </row>
    <row r="100" spans="1:29" ht="13.2" customHeight="1" x14ac:dyDescent="0.3">
      <c r="A100" s="4">
        <v>100</v>
      </c>
      <c r="B100" s="1"/>
      <c r="C100" s="28" t="s">
        <v>28</v>
      </c>
      <c r="D100" s="47">
        <v>1.6</v>
      </c>
      <c r="E100" s="47">
        <v>2.2999999999999998</v>
      </c>
      <c r="F100" s="47">
        <v>0.99</v>
      </c>
      <c r="G100" s="47">
        <v>3.88</v>
      </c>
      <c r="H100" s="47">
        <v>9.66</v>
      </c>
      <c r="I100" s="47">
        <v>0.97</v>
      </c>
      <c r="J100" s="47">
        <v>1.3</v>
      </c>
      <c r="K100" s="47">
        <v>0.95</v>
      </c>
      <c r="L100" s="47">
        <v>0</v>
      </c>
      <c r="M100" s="47">
        <v>0.54</v>
      </c>
      <c r="N100" s="47">
        <v>1.35</v>
      </c>
      <c r="O100" s="47">
        <v>0</v>
      </c>
      <c r="P100" s="47">
        <v>1.51</v>
      </c>
      <c r="Q100" s="51">
        <v>1.32</v>
      </c>
      <c r="R100" s="47">
        <v>4.47</v>
      </c>
      <c r="S100" s="51">
        <v>1.08</v>
      </c>
      <c r="T100" s="47">
        <v>2.5</v>
      </c>
      <c r="U100" s="47">
        <v>0</v>
      </c>
      <c r="V100" s="51">
        <v>1.22</v>
      </c>
      <c r="W100" s="47">
        <v>0</v>
      </c>
      <c r="X100" s="85">
        <v>4.25</v>
      </c>
      <c r="Y100" s="94">
        <v>8.17</v>
      </c>
      <c r="Z100" s="95">
        <v>0.99</v>
      </c>
      <c r="AA100" s="71"/>
      <c r="AB100" s="67">
        <f t="shared" si="2"/>
        <v>2.13</v>
      </c>
      <c r="AC100" s="81">
        <f t="shared" si="3"/>
        <v>9.66</v>
      </c>
    </row>
    <row r="101" spans="1:29" ht="13.2" customHeight="1" x14ac:dyDescent="0.3">
      <c r="A101" s="4">
        <v>101</v>
      </c>
      <c r="B101" s="1"/>
      <c r="C101" s="28" t="s">
        <v>29</v>
      </c>
      <c r="D101" s="47">
        <v>0.7</v>
      </c>
      <c r="E101" s="47">
        <v>5.7</v>
      </c>
      <c r="F101" s="47">
        <v>0</v>
      </c>
      <c r="G101" s="47">
        <v>2.58</v>
      </c>
      <c r="H101" s="47">
        <v>2.77</v>
      </c>
      <c r="I101" s="47">
        <v>3.88</v>
      </c>
      <c r="J101" s="47">
        <v>1.53</v>
      </c>
      <c r="K101" s="47">
        <v>0</v>
      </c>
      <c r="L101" s="47">
        <v>1.03</v>
      </c>
      <c r="M101" s="47">
        <v>4.13</v>
      </c>
      <c r="N101" s="47">
        <v>1.91</v>
      </c>
      <c r="O101" s="47">
        <v>0</v>
      </c>
      <c r="P101" s="47">
        <v>0</v>
      </c>
      <c r="Q101" s="51">
        <v>0</v>
      </c>
      <c r="R101" s="47">
        <v>4.08</v>
      </c>
      <c r="S101" s="51">
        <v>0.56999999999999995</v>
      </c>
      <c r="T101" s="47">
        <v>0.59</v>
      </c>
      <c r="U101" s="47">
        <v>3.54</v>
      </c>
      <c r="V101" s="51">
        <v>1.56</v>
      </c>
      <c r="W101" s="47">
        <v>0.82</v>
      </c>
      <c r="X101" s="85">
        <v>0</v>
      </c>
      <c r="Y101" s="94">
        <v>7.6</v>
      </c>
      <c r="Z101" s="95">
        <v>2.0699999999999998</v>
      </c>
      <c r="AA101" s="71"/>
      <c r="AB101" s="67">
        <f t="shared" si="2"/>
        <v>1.96</v>
      </c>
      <c r="AC101" s="81">
        <f t="shared" si="3"/>
        <v>7.6</v>
      </c>
    </row>
    <row r="102" spans="1:29" ht="13.2" customHeight="1" x14ac:dyDescent="0.3">
      <c r="A102" s="4">
        <v>102</v>
      </c>
      <c r="B102" s="1"/>
      <c r="C102" s="28" t="s">
        <v>30</v>
      </c>
      <c r="D102" s="47">
        <v>0</v>
      </c>
      <c r="E102" s="47">
        <v>3.4</v>
      </c>
      <c r="F102" s="47">
        <v>0</v>
      </c>
      <c r="G102" s="47">
        <v>0</v>
      </c>
      <c r="H102" s="47">
        <v>2.04</v>
      </c>
      <c r="I102" s="47">
        <v>3.97</v>
      </c>
      <c r="J102" s="47">
        <v>1.1599999999999999</v>
      </c>
      <c r="K102" s="47">
        <v>0</v>
      </c>
      <c r="L102" s="47">
        <v>1.1200000000000001</v>
      </c>
      <c r="M102" s="47">
        <v>3.89</v>
      </c>
      <c r="N102" s="47">
        <v>3.21</v>
      </c>
      <c r="O102" s="47">
        <v>0</v>
      </c>
      <c r="P102" s="47">
        <v>0</v>
      </c>
      <c r="Q102" s="51">
        <v>0</v>
      </c>
      <c r="R102" s="47">
        <v>0</v>
      </c>
      <c r="S102" s="51">
        <v>1.84</v>
      </c>
      <c r="T102" s="47">
        <v>3.4</v>
      </c>
      <c r="U102" s="47">
        <v>6.37</v>
      </c>
      <c r="V102" s="51">
        <v>5.51</v>
      </c>
      <c r="W102" s="47">
        <v>1.23</v>
      </c>
      <c r="X102" s="85">
        <v>1.1499999999999999</v>
      </c>
      <c r="Y102" s="94">
        <v>1.45</v>
      </c>
      <c r="Z102" s="95">
        <v>3.38</v>
      </c>
      <c r="AA102" s="71"/>
      <c r="AB102" s="67">
        <f t="shared" si="2"/>
        <v>1.87</v>
      </c>
      <c r="AC102" s="81">
        <f t="shared" si="3"/>
        <v>6.37</v>
      </c>
    </row>
    <row r="103" spans="1:29" ht="13.2" customHeight="1" x14ac:dyDescent="0.3">
      <c r="A103" s="4">
        <v>103</v>
      </c>
      <c r="B103" s="1"/>
      <c r="C103" s="28" t="s">
        <v>30</v>
      </c>
      <c r="D103" s="47">
        <v>0</v>
      </c>
      <c r="E103" s="47">
        <v>0.2</v>
      </c>
      <c r="F103" s="47">
        <v>2.4300000000000002</v>
      </c>
      <c r="G103" s="47">
        <v>1.04</v>
      </c>
      <c r="H103" s="47">
        <v>0.63</v>
      </c>
      <c r="I103" s="47">
        <v>0.21</v>
      </c>
      <c r="J103" s="47">
        <v>0</v>
      </c>
      <c r="K103" s="47">
        <v>0</v>
      </c>
      <c r="L103" s="47">
        <v>0</v>
      </c>
      <c r="M103" s="47">
        <v>2.79</v>
      </c>
      <c r="N103" s="47">
        <v>0</v>
      </c>
      <c r="O103" s="47">
        <v>0</v>
      </c>
      <c r="P103" s="47">
        <v>3.66</v>
      </c>
      <c r="Q103" s="51">
        <v>0.87</v>
      </c>
      <c r="R103" s="47">
        <v>0</v>
      </c>
      <c r="S103" s="51">
        <v>0.89</v>
      </c>
      <c r="T103" s="47">
        <v>5.23</v>
      </c>
      <c r="U103" s="47">
        <v>2.11</v>
      </c>
      <c r="V103" s="51">
        <v>1.6</v>
      </c>
      <c r="W103" s="47">
        <v>1.6</v>
      </c>
      <c r="X103" s="85">
        <v>5.24</v>
      </c>
      <c r="Y103" s="94">
        <v>0</v>
      </c>
      <c r="Z103" s="95">
        <v>2.04</v>
      </c>
      <c r="AA103" s="71"/>
      <c r="AB103" s="67">
        <f t="shared" si="2"/>
        <v>1.33</v>
      </c>
      <c r="AC103" s="81">
        <f t="shared" si="3"/>
        <v>5.24</v>
      </c>
    </row>
    <row r="104" spans="1:29" ht="13.2" customHeight="1" x14ac:dyDescent="0.3">
      <c r="A104" s="4">
        <v>104</v>
      </c>
      <c r="B104" s="1"/>
      <c r="C104" s="28" t="s">
        <v>31</v>
      </c>
      <c r="D104" s="47">
        <v>0.17</v>
      </c>
      <c r="E104" s="47">
        <v>0.1</v>
      </c>
      <c r="F104" s="47">
        <v>0</v>
      </c>
      <c r="G104" s="47">
        <v>0.47</v>
      </c>
      <c r="H104" s="47">
        <v>0</v>
      </c>
      <c r="I104" s="47">
        <v>0.25</v>
      </c>
      <c r="J104" s="47">
        <v>0</v>
      </c>
      <c r="K104" s="47">
        <v>1.22</v>
      </c>
      <c r="L104" s="47">
        <v>0</v>
      </c>
      <c r="M104" s="47">
        <v>0.63</v>
      </c>
      <c r="N104" s="47">
        <v>1.59</v>
      </c>
      <c r="O104" s="47">
        <v>3.2</v>
      </c>
      <c r="P104" s="47">
        <v>8.48</v>
      </c>
      <c r="Q104" s="51">
        <v>1.4</v>
      </c>
      <c r="R104" s="47">
        <v>1.66</v>
      </c>
      <c r="S104" s="51">
        <v>0</v>
      </c>
      <c r="T104" s="47">
        <v>3.28</v>
      </c>
      <c r="U104" s="47">
        <v>3.32</v>
      </c>
      <c r="V104" s="51">
        <v>3</v>
      </c>
      <c r="W104" s="47">
        <v>3.76</v>
      </c>
      <c r="X104" s="85">
        <v>1.64</v>
      </c>
      <c r="Y104" s="94">
        <v>3.08</v>
      </c>
      <c r="Z104" s="95">
        <v>2.9</v>
      </c>
      <c r="AA104" s="71"/>
      <c r="AB104" s="67">
        <f t="shared" si="2"/>
        <v>1.75</v>
      </c>
      <c r="AC104" s="81">
        <f t="shared" si="3"/>
        <v>8.48</v>
      </c>
    </row>
    <row r="105" spans="1:29" ht="13.2" customHeight="1" x14ac:dyDescent="0.3">
      <c r="A105" s="4">
        <v>105</v>
      </c>
      <c r="B105" s="1"/>
      <c r="C105" s="28" t="s">
        <v>32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0.97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47">
        <v>0</v>
      </c>
      <c r="P105" s="47">
        <v>0</v>
      </c>
      <c r="Q105" s="51">
        <v>6.26</v>
      </c>
      <c r="R105" s="47">
        <v>0</v>
      </c>
      <c r="S105" s="51">
        <v>0</v>
      </c>
      <c r="T105" s="47">
        <v>0</v>
      </c>
      <c r="U105" s="47">
        <v>4.1100000000000003</v>
      </c>
      <c r="V105" s="51">
        <v>4.99</v>
      </c>
      <c r="W105" s="47">
        <v>2.73</v>
      </c>
      <c r="X105" s="85">
        <v>5.0199999999999996</v>
      </c>
      <c r="Y105" s="94">
        <v>0</v>
      </c>
      <c r="Z105" s="95">
        <v>1.38</v>
      </c>
      <c r="AA105" s="71"/>
      <c r="AB105" s="67">
        <f t="shared" si="2"/>
        <v>1.1100000000000001</v>
      </c>
      <c r="AC105" s="81">
        <f t="shared" si="3"/>
        <v>6.26</v>
      </c>
    </row>
    <row r="106" spans="1:29" ht="13.2" customHeight="1" x14ac:dyDescent="0.3">
      <c r="A106" s="4">
        <v>106</v>
      </c>
      <c r="B106" s="1"/>
      <c r="C106" s="28" t="s">
        <v>33</v>
      </c>
      <c r="D106" s="47">
        <v>0</v>
      </c>
      <c r="E106" s="47">
        <v>0</v>
      </c>
      <c r="F106" s="47">
        <v>0</v>
      </c>
      <c r="G106" s="47">
        <v>0</v>
      </c>
      <c r="H106" s="47">
        <v>4.75</v>
      </c>
      <c r="I106" s="47">
        <v>0.57999999999999996</v>
      </c>
      <c r="J106" s="47">
        <v>0</v>
      </c>
      <c r="K106" s="47">
        <v>0</v>
      </c>
      <c r="L106" s="47">
        <v>0</v>
      </c>
      <c r="M106" s="47">
        <v>0</v>
      </c>
      <c r="N106" s="47">
        <v>0</v>
      </c>
      <c r="O106" s="47">
        <v>4.04</v>
      </c>
      <c r="P106" s="47">
        <v>4.01</v>
      </c>
      <c r="Q106" s="51">
        <v>0</v>
      </c>
      <c r="R106" s="47">
        <v>0</v>
      </c>
      <c r="S106" s="51">
        <v>0</v>
      </c>
      <c r="T106" s="47">
        <v>2.87</v>
      </c>
      <c r="U106" s="47">
        <v>2.7</v>
      </c>
      <c r="V106" s="51">
        <v>4.3099999999999996</v>
      </c>
      <c r="W106" s="47">
        <v>1.75</v>
      </c>
      <c r="X106" s="85">
        <v>10.44</v>
      </c>
      <c r="Y106" s="94">
        <v>4.13</v>
      </c>
      <c r="Z106" s="95">
        <v>1.01</v>
      </c>
      <c r="AA106" s="71"/>
      <c r="AB106" s="67">
        <f t="shared" si="2"/>
        <v>1.76</v>
      </c>
      <c r="AC106" s="81">
        <f t="shared" si="3"/>
        <v>10.44</v>
      </c>
    </row>
    <row r="107" spans="1:29" ht="13.2" customHeight="1" x14ac:dyDescent="0.3">
      <c r="A107" s="4">
        <v>107</v>
      </c>
      <c r="B107" s="1"/>
      <c r="C107" s="28" t="s">
        <v>102</v>
      </c>
      <c r="D107" s="47">
        <v>0</v>
      </c>
      <c r="E107" s="47">
        <v>0.5</v>
      </c>
      <c r="F107" s="47">
        <v>0</v>
      </c>
      <c r="G107" s="47">
        <v>0</v>
      </c>
      <c r="H107" s="47">
        <v>0</v>
      </c>
      <c r="I107" s="47">
        <v>0.36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47">
        <v>11.41</v>
      </c>
      <c r="P107" s="47">
        <v>1.23</v>
      </c>
      <c r="Q107" s="51">
        <v>0</v>
      </c>
      <c r="R107" s="47">
        <v>0</v>
      </c>
      <c r="S107" s="51">
        <v>0</v>
      </c>
      <c r="T107" s="47">
        <v>1.1299999999999999</v>
      </c>
      <c r="U107" s="47">
        <v>0</v>
      </c>
      <c r="V107" s="51">
        <v>0</v>
      </c>
      <c r="W107" s="47">
        <v>11.11</v>
      </c>
      <c r="X107" s="85">
        <v>1.32</v>
      </c>
      <c r="Y107" s="94">
        <v>6.61</v>
      </c>
      <c r="Z107" s="95">
        <v>4.4800000000000004</v>
      </c>
      <c r="AA107" s="71"/>
      <c r="AB107" s="67">
        <f t="shared" si="2"/>
        <v>1.66</v>
      </c>
      <c r="AC107" s="81">
        <f t="shared" si="3"/>
        <v>11.41</v>
      </c>
    </row>
    <row r="108" spans="1:29" ht="13.2" customHeight="1" x14ac:dyDescent="0.3">
      <c r="A108" s="4">
        <v>108</v>
      </c>
      <c r="B108" s="1"/>
      <c r="C108" s="28" t="s">
        <v>103</v>
      </c>
      <c r="D108" s="47">
        <v>0</v>
      </c>
      <c r="E108" s="47">
        <v>0</v>
      </c>
      <c r="F108" s="47">
        <v>0</v>
      </c>
      <c r="G108" s="47">
        <v>0</v>
      </c>
      <c r="H108" s="47">
        <v>0</v>
      </c>
      <c r="I108" s="47">
        <v>0.9</v>
      </c>
      <c r="J108" s="47">
        <v>0</v>
      </c>
      <c r="K108" s="47">
        <v>6.74</v>
      </c>
      <c r="L108" s="47">
        <v>0</v>
      </c>
      <c r="M108" s="47">
        <v>0</v>
      </c>
      <c r="N108" s="47">
        <v>0.88</v>
      </c>
      <c r="O108" s="47">
        <v>1.1299999999999999</v>
      </c>
      <c r="P108" s="47">
        <v>0</v>
      </c>
      <c r="Q108" s="51">
        <v>0</v>
      </c>
      <c r="R108" s="47">
        <v>0</v>
      </c>
      <c r="S108" s="51">
        <v>0</v>
      </c>
      <c r="T108" s="47">
        <v>11.66</v>
      </c>
      <c r="U108" s="47">
        <v>0</v>
      </c>
      <c r="V108" s="51">
        <v>0</v>
      </c>
      <c r="W108" s="47">
        <v>0</v>
      </c>
      <c r="X108" s="85">
        <v>7.12</v>
      </c>
      <c r="Y108" s="94">
        <v>7.68</v>
      </c>
      <c r="Z108" s="95">
        <v>0</v>
      </c>
      <c r="AA108" s="71"/>
      <c r="AB108" s="67">
        <f t="shared" si="2"/>
        <v>1.57</v>
      </c>
      <c r="AC108" s="81">
        <f t="shared" si="3"/>
        <v>11.66</v>
      </c>
    </row>
    <row r="109" spans="1:29" ht="13.2" customHeight="1" x14ac:dyDescent="0.3">
      <c r="A109" s="4">
        <v>109</v>
      </c>
      <c r="B109" s="1"/>
      <c r="C109" s="28" t="s">
        <v>104</v>
      </c>
      <c r="D109" s="47">
        <v>0</v>
      </c>
      <c r="E109" s="47">
        <v>0</v>
      </c>
      <c r="F109" s="47">
        <v>0.93</v>
      </c>
      <c r="G109" s="47">
        <v>2.4300000000000002</v>
      </c>
      <c r="H109" s="47">
        <v>2.0299999999999998</v>
      </c>
      <c r="I109" s="47">
        <v>0.24</v>
      </c>
      <c r="J109" s="47">
        <v>1.04</v>
      </c>
      <c r="K109" s="47">
        <v>0.54</v>
      </c>
      <c r="L109" s="47">
        <v>0</v>
      </c>
      <c r="M109" s="47">
        <v>0</v>
      </c>
      <c r="N109" s="47">
        <v>2.61</v>
      </c>
      <c r="O109" s="47">
        <v>0</v>
      </c>
      <c r="P109" s="47">
        <v>0</v>
      </c>
      <c r="Q109" s="51">
        <v>0</v>
      </c>
      <c r="R109" s="47">
        <v>0</v>
      </c>
      <c r="S109" s="51">
        <v>5.22</v>
      </c>
      <c r="T109" s="47">
        <v>2.35</v>
      </c>
      <c r="U109" s="47">
        <v>0</v>
      </c>
      <c r="V109" s="51">
        <v>0</v>
      </c>
      <c r="W109" s="47">
        <v>5.5</v>
      </c>
      <c r="X109" s="85">
        <v>1.1399999999999999</v>
      </c>
      <c r="Y109" s="94">
        <v>8.4499999999999993</v>
      </c>
      <c r="Z109" s="95">
        <v>1.77</v>
      </c>
      <c r="AA109" s="71"/>
      <c r="AB109" s="67">
        <f t="shared" si="2"/>
        <v>1.49</v>
      </c>
      <c r="AC109" s="81">
        <f t="shared" si="3"/>
        <v>8.4499999999999993</v>
      </c>
    </row>
    <row r="110" spans="1:29" ht="13.2" customHeight="1" x14ac:dyDescent="0.3">
      <c r="A110" s="4">
        <v>110</v>
      </c>
      <c r="B110" s="1"/>
      <c r="C110" s="28" t="s">
        <v>34</v>
      </c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51"/>
      <c r="R110" s="47"/>
      <c r="S110" s="51"/>
      <c r="T110" s="47"/>
      <c r="U110" s="47"/>
      <c r="V110" s="51"/>
      <c r="W110" s="47"/>
      <c r="X110" s="87"/>
      <c r="Y110" s="91">
        <v>10.02</v>
      </c>
      <c r="Z110" s="95">
        <v>2.59</v>
      </c>
      <c r="AA110" s="71"/>
      <c r="AB110" s="67">
        <f>(SUM(D110:Z110))/2</f>
        <v>6.31</v>
      </c>
      <c r="AC110" s="81">
        <f t="shared" si="3"/>
        <v>10.02</v>
      </c>
    </row>
    <row r="111" spans="1:29" ht="13.2" customHeight="1" x14ac:dyDescent="0.3">
      <c r="A111" s="4">
        <v>111</v>
      </c>
      <c r="B111" s="1"/>
      <c r="C111" s="28" t="s">
        <v>34</v>
      </c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51"/>
      <c r="R111" s="47"/>
      <c r="S111" s="51"/>
      <c r="T111" s="47"/>
      <c r="U111" s="47"/>
      <c r="V111" s="51"/>
      <c r="W111" s="47"/>
      <c r="X111" s="87"/>
      <c r="Y111" s="91"/>
      <c r="Z111" s="95"/>
      <c r="AA111" s="71"/>
      <c r="AB111" s="67"/>
      <c r="AC111" s="81"/>
    </row>
    <row r="112" spans="1:29" ht="13.2" customHeight="1" x14ac:dyDescent="0.3">
      <c r="A112" s="4">
        <v>112</v>
      </c>
      <c r="B112" s="1"/>
      <c r="C112" s="28" t="s">
        <v>34</v>
      </c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51"/>
      <c r="R112" s="47"/>
      <c r="S112" s="51"/>
      <c r="T112" s="47"/>
      <c r="U112" s="47"/>
      <c r="V112" s="51"/>
      <c r="W112" s="47"/>
      <c r="X112" s="87"/>
      <c r="Y112" s="94"/>
      <c r="Z112" s="95"/>
      <c r="AA112" s="71"/>
      <c r="AB112" s="67"/>
      <c r="AC112" s="81"/>
    </row>
    <row r="113" spans="1:29" ht="13.2" customHeight="1" x14ac:dyDescent="0.3">
      <c r="A113" s="4">
        <v>113</v>
      </c>
      <c r="B113" s="1"/>
      <c r="C113" s="28" t="s">
        <v>52</v>
      </c>
      <c r="D113" s="47">
        <v>0.6</v>
      </c>
      <c r="E113" s="47">
        <v>0.4</v>
      </c>
      <c r="F113" s="47">
        <v>0.4</v>
      </c>
      <c r="G113" s="47">
        <v>4.17</v>
      </c>
      <c r="H113" s="47">
        <v>4.5999999999999996</v>
      </c>
      <c r="I113" s="47">
        <v>0.9</v>
      </c>
      <c r="J113" s="47">
        <v>1.1000000000000001</v>
      </c>
      <c r="K113" s="47">
        <v>5.47</v>
      </c>
      <c r="L113" s="47">
        <v>0</v>
      </c>
      <c r="M113" s="47">
        <v>1.08</v>
      </c>
      <c r="N113" s="47">
        <v>0.99</v>
      </c>
      <c r="O113" s="47">
        <v>1.05</v>
      </c>
      <c r="P113" s="47">
        <v>0</v>
      </c>
      <c r="Q113" s="51">
        <v>0</v>
      </c>
      <c r="R113" s="47">
        <v>0.88</v>
      </c>
      <c r="S113" s="51">
        <v>0</v>
      </c>
      <c r="T113" s="47">
        <v>0</v>
      </c>
      <c r="U113" s="47">
        <v>0</v>
      </c>
      <c r="V113" s="51">
        <v>2.64</v>
      </c>
      <c r="W113" s="47">
        <v>0</v>
      </c>
      <c r="X113" s="85">
        <v>0</v>
      </c>
      <c r="Y113" s="94">
        <v>0</v>
      </c>
      <c r="Z113" s="95">
        <v>2.08</v>
      </c>
      <c r="AA113" s="71"/>
      <c r="AB113" s="67">
        <f t="shared" si="2"/>
        <v>1.1499999999999999</v>
      </c>
      <c r="AC113" s="81">
        <f t="shared" si="3"/>
        <v>5.47</v>
      </c>
    </row>
    <row r="114" spans="1:29" ht="13.2" customHeight="1" x14ac:dyDescent="0.3">
      <c r="A114" s="4">
        <v>114</v>
      </c>
      <c r="B114" s="1"/>
      <c r="C114" s="28" t="s">
        <v>88</v>
      </c>
      <c r="D114" s="47">
        <v>0.9</v>
      </c>
      <c r="E114" s="47">
        <v>0</v>
      </c>
      <c r="F114" s="47">
        <v>3.8</v>
      </c>
      <c r="G114" s="47">
        <v>0.3</v>
      </c>
      <c r="H114" s="47">
        <v>2.83</v>
      </c>
      <c r="I114" s="47">
        <v>0.66</v>
      </c>
      <c r="J114" s="47">
        <v>4.17</v>
      </c>
      <c r="K114" s="47">
        <v>0.97</v>
      </c>
      <c r="L114" s="47">
        <v>1.07</v>
      </c>
      <c r="M114" s="47">
        <v>1.91</v>
      </c>
      <c r="N114" s="47">
        <v>3.93</v>
      </c>
      <c r="O114" s="47">
        <v>0</v>
      </c>
      <c r="P114" s="47">
        <v>0</v>
      </c>
      <c r="Q114" s="51">
        <v>0</v>
      </c>
      <c r="R114" s="47">
        <v>0.05</v>
      </c>
      <c r="S114" s="51">
        <v>0</v>
      </c>
      <c r="T114" s="47">
        <v>0</v>
      </c>
      <c r="U114" s="47">
        <v>0</v>
      </c>
      <c r="V114" s="51">
        <v>0</v>
      </c>
      <c r="W114" s="47">
        <v>0</v>
      </c>
      <c r="X114" s="85">
        <v>0</v>
      </c>
      <c r="Y114" s="94">
        <v>0</v>
      </c>
      <c r="Z114" s="95">
        <v>0.51</v>
      </c>
      <c r="AA114" s="71"/>
      <c r="AB114" s="67">
        <f t="shared" si="2"/>
        <v>0.92</v>
      </c>
      <c r="AC114" s="81">
        <f t="shared" si="3"/>
        <v>4.17</v>
      </c>
    </row>
    <row r="115" spans="1:29" ht="13.2" customHeight="1" x14ac:dyDescent="0.3">
      <c r="A115" s="4">
        <v>115</v>
      </c>
      <c r="B115" s="1"/>
      <c r="C115" s="28" t="s">
        <v>95</v>
      </c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53"/>
      <c r="R115" s="47"/>
      <c r="S115" s="51"/>
      <c r="T115" s="47"/>
      <c r="U115" s="47"/>
      <c r="V115" s="51"/>
      <c r="W115" s="47"/>
      <c r="X115" s="85"/>
      <c r="Y115" s="91"/>
      <c r="Z115" s="95"/>
      <c r="AA115" s="71"/>
      <c r="AB115" s="67"/>
      <c r="AC115" s="81"/>
    </row>
    <row r="116" spans="1:29" ht="13.2" customHeight="1" x14ac:dyDescent="0.3">
      <c r="A116" s="4">
        <v>116</v>
      </c>
      <c r="B116" s="1"/>
      <c r="C116" s="28" t="s">
        <v>95</v>
      </c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52"/>
      <c r="R116" s="47"/>
      <c r="S116" s="51"/>
      <c r="T116" s="47"/>
      <c r="U116" s="47"/>
      <c r="V116" s="51"/>
      <c r="W116" s="47"/>
      <c r="X116" s="85"/>
      <c r="Y116" s="91"/>
      <c r="Z116" s="95"/>
      <c r="AA116" s="71"/>
      <c r="AB116" s="67"/>
      <c r="AC116" s="81"/>
    </row>
    <row r="117" spans="1:29" ht="13.2" customHeight="1" x14ac:dyDescent="0.3">
      <c r="A117" s="4">
        <v>117</v>
      </c>
      <c r="B117" s="1"/>
      <c r="C117" s="28" t="s">
        <v>96</v>
      </c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52"/>
      <c r="R117" s="47"/>
      <c r="S117" s="51"/>
      <c r="T117" s="47"/>
      <c r="U117" s="47"/>
      <c r="V117" s="51"/>
      <c r="W117" s="47"/>
      <c r="X117" s="85"/>
      <c r="Y117" s="91"/>
      <c r="Z117" s="95"/>
      <c r="AA117" s="71"/>
      <c r="AB117" s="67"/>
      <c r="AC117" s="81"/>
    </row>
    <row r="118" spans="1:29" ht="13.2" customHeight="1" x14ac:dyDescent="0.3">
      <c r="A118" s="4">
        <v>118</v>
      </c>
      <c r="B118" s="1"/>
      <c r="C118" s="28" t="s">
        <v>89</v>
      </c>
      <c r="D118" s="48">
        <v>3.4</v>
      </c>
      <c r="E118" s="48">
        <v>1.81</v>
      </c>
      <c r="F118" s="48">
        <v>0.22</v>
      </c>
      <c r="G118" s="48">
        <v>0.22</v>
      </c>
      <c r="H118" s="47">
        <v>1.43</v>
      </c>
      <c r="I118" s="47">
        <v>7.31</v>
      </c>
      <c r="J118" s="47">
        <v>0.31</v>
      </c>
      <c r="K118" s="47">
        <v>0</v>
      </c>
      <c r="L118" s="47">
        <v>0</v>
      </c>
      <c r="M118" s="47">
        <v>0.97</v>
      </c>
      <c r="N118" s="47">
        <v>0.62</v>
      </c>
      <c r="O118" s="47">
        <v>0</v>
      </c>
      <c r="P118" s="47">
        <v>0</v>
      </c>
      <c r="Q118" s="51">
        <v>1.02</v>
      </c>
      <c r="R118" s="47">
        <v>0</v>
      </c>
      <c r="S118" s="51">
        <v>0</v>
      </c>
      <c r="T118" s="47">
        <v>0</v>
      </c>
      <c r="U118" s="47">
        <v>0</v>
      </c>
      <c r="V118" s="51">
        <v>0</v>
      </c>
      <c r="W118" s="47">
        <v>0</v>
      </c>
      <c r="X118" s="85">
        <v>0</v>
      </c>
      <c r="Y118" s="94">
        <v>0</v>
      </c>
      <c r="Z118" s="95">
        <v>0</v>
      </c>
      <c r="AA118" s="71"/>
      <c r="AB118" s="67">
        <f t="shared" si="2"/>
        <v>0.75</v>
      </c>
      <c r="AC118" s="81">
        <f t="shared" si="3"/>
        <v>7.31</v>
      </c>
    </row>
    <row r="119" spans="1:29" ht="13.2" customHeight="1" x14ac:dyDescent="0.3">
      <c r="A119" s="4">
        <v>119</v>
      </c>
      <c r="B119" s="1"/>
      <c r="C119" s="28" t="s">
        <v>90</v>
      </c>
      <c r="D119" s="47">
        <v>0.75</v>
      </c>
      <c r="E119" s="47">
        <v>2.6</v>
      </c>
      <c r="F119" s="47">
        <v>0.67</v>
      </c>
      <c r="G119" s="47">
        <v>0</v>
      </c>
      <c r="H119" s="47">
        <v>1.38</v>
      </c>
      <c r="I119" s="47">
        <v>2.14</v>
      </c>
      <c r="J119" s="47">
        <v>5.84</v>
      </c>
      <c r="K119" s="47">
        <v>0</v>
      </c>
      <c r="L119" s="47">
        <v>0</v>
      </c>
      <c r="M119" s="47">
        <v>0</v>
      </c>
      <c r="N119" s="47">
        <v>2.34</v>
      </c>
      <c r="O119" s="47">
        <v>1.07</v>
      </c>
      <c r="P119" s="47">
        <v>0</v>
      </c>
      <c r="Q119" s="51">
        <v>0</v>
      </c>
      <c r="R119" s="47">
        <v>2.85</v>
      </c>
      <c r="S119" s="51">
        <v>0</v>
      </c>
      <c r="T119" s="47">
        <v>0</v>
      </c>
      <c r="U119" s="47">
        <v>0</v>
      </c>
      <c r="V119" s="51">
        <v>0</v>
      </c>
      <c r="W119" s="47">
        <v>0</v>
      </c>
      <c r="X119" s="85">
        <v>0</v>
      </c>
      <c r="Y119" s="94">
        <v>0</v>
      </c>
      <c r="Z119" s="95">
        <v>0</v>
      </c>
      <c r="AA119" s="71"/>
      <c r="AB119" s="67">
        <f t="shared" si="2"/>
        <v>0.85</v>
      </c>
      <c r="AC119" s="81">
        <f t="shared" si="3"/>
        <v>5.84</v>
      </c>
    </row>
    <row r="120" spans="1:29" ht="13.2" customHeight="1" x14ac:dyDescent="0.3">
      <c r="A120" s="4">
        <v>120</v>
      </c>
      <c r="B120" s="1"/>
      <c r="C120" s="28" t="s">
        <v>91</v>
      </c>
      <c r="D120" s="48">
        <v>2.71</v>
      </c>
      <c r="E120" s="48">
        <v>2.71</v>
      </c>
      <c r="F120" s="47">
        <v>1.67</v>
      </c>
      <c r="G120" s="47">
        <v>1.53</v>
      </c>
      <c r="H120" s="47">
        <v>6.26</v>
      </c>
      <c r="I120" s="47">
        <v>0</v>
      </c>
      <c r="J120" s="47">
        <v>0.79</v>
      </c>
      <c r="K120" s="47">
        <v>1.99</v>
      </c>
      <c r="L120" s="47">
        <v>0</v>
      </c>
      <c r="M120" s="47">
        <v>0</v>
      </c>
      <c r="N120" s="47">
        <v>1.04</v>
      </c>
      <c r="O120" s="47">
        <v>3.45</v>
      </c>
      <c r="P120" s="47">
        <v>1.68</v>
      </c>
      <c r="Q120" s="51">
        <v>5.28</v>
      </c>
      <c r="R120" s="47">
        <v>0</v>
      </c>
      <c r="S120" s="51">
        <v>0</v>
      </c>
      <c r="T120" s="47">
        <v>2.52</v>
      </c>
      <c r="U120" s="47">
        <v>1.1100000000000001</v>
      </c>
      <c r="V120" s="51">
        <v>0.83</v>
      </c>
      <c r="W120" s="47">
        <v>0</v>
      </c>
      <c r="X120" s="85">
        <v>2.57</v>
      </c>
      <c r="Y120" s="94">
        <v>0</v>
      </c>
      <c r="Z120" s="95">
        <v>1.79</v>
      </c>
      <c r="AA120" s="71"/>
      <c r="AB120" s="67">
        <f t="shared" si="2"/>
        <v>1.65</v>
      </c>
      <c r="AC120" s="81">
        <f t="shared" si="3"/>
        <v>6.26</v>
      </c>
    </row>
    <row r="121" spans="1:29" ht="13.2" customHeight="1" x14ac:dyDescent="0.3">
      <c r="A121" s="4">
        <v>121</v>
      </c>
      <c r="B121" s="1"/>
      <c r="C121" s="28" t="s">
        <v>35</v>
      </c>
      <c r="D121" s="47">
        <v>1.2</v>
      </c>
      <c r="E121" s="47">
        <v>0.4</v>
      </c>
      <c r="F121" s="47">
        <v>1.18</v>
      </c>
      <c r="G121" s="47">
        <v>0.25</v>
      </c>
      <c r="H121" s="47">
        <v>1.7</v>
      </c>
      <c r="I121" s="47">
        <v>1.59</v>
      </c>
      <c r="J121" s="47">
        <v>1.56</v>
      </c>
      <c r="K121" s="47">
        <v>1.66</v>
      </c>
      <c r="L121" s="47">
        <v>1.53</v>
      </c>
      <c r="M121" s="47">
        <v>0</v>
      </c>
      <c r="N121" s="47">
        <v>2.34</v>
      </c>
      <c r="O121" s="47">
        <v>0</v>
      </c>
      <c r="P121" s="47">
        <v>0</v>
      </c>
      <c r="Q121" s="51">
        <v>0</v>
      </c>
      <c r="R121" s="47">
        <v>5.19</v>
      </c>
      <c r="S121" s="51">
        <v>0</v>
      </c>
      <c r="T121" s="47">
        <v>0</v>
      </c>
      <c r="U121" s="47">
        <v>0.77</v>
      </c>
      <c r="V121" s="51">
        <v>6.92</v>
      </c>
      <c r="W121" s="47">
        <v>0</v>
      </c>
      <c r="X121" s="85">
        <v>1.18</v>
      </c>
      <c r="Y121" s="94">
        <v>1.43</v>
      </c>
      <c r="Z121" s="95">
        <v>4.74</v>
      </c>
      <c r="AA121" s="71"/>
      <c r="AB121" s="67">
        <f t="shared" si="2"/>
        <v>1.46</v>
      </c>
      <c r="AC121" s="81">
        <f t="shared" si="3"/>
        <v>6.92</v>
      </c>
    </row>
    <row r="122" spans="1:29" ht="13.2" customHeight="1" x14ac:dyDescent="0.3">
      <c r="A122" s="4">
        <v>122</v>
      </c>
      <c r="B122" s="1"/>
      <c r="C122" s="28" t="s">
        <v>36</v>
      </c>
      <c r="D122" s="47">
        <v>0.46</v>
      </c>
      <c r="E122" s="47">
        <v>0</v>
      </c>
      <c r="F122" s="47">
        <v>0.7</v>
      </c>
      <c r="G122" s="47">
        <v>0</v>
      </c>
      <c r="H122" s="47">
        <v>0</v>
      </c>
      <c r="I122" s="47">
        <v>0</v>
      </c>
      <c r="J122" s="47">
        <v>0</v>
      </c>
      <c r="K122" s="47">
        <v>0</v>
      </c>
      <c r="L122" s="47">
        <v>0</v>
      </c>
      <c r="M122" s="47">
        <v>0</v>
      </c>
      <c r="N122" s="47">
        <v>0</v>
      </c>
      <c r="O122" s="47">
        <v>0</v>
      </c>
      <c r="P122" s="47">
        <v>0</v>
      </c>
      <c r="Q122" s="51">
        <v>0</v>
      </c>
      <c r="R122" s="47">
        <v>3.8</v>
      </c>
      <c r="S122" s="51">
        <v>0</v>
      </c>
      <c r="T122" s="47">
        <v>0</v>
      </c>
      <c r="U122" s="47">
        <v>0</v>
      </c>
      <c r="V122" s="51">
        <v>4.82</v>
      </c>
      <c r="W122" s="47">
        <v>0</v>
      </c>
      <c r="X122" s="86"/>
      <c r="Y122" s="93"/>
      <c r="Z122" s="95"/>
      <c r="AA122" s="71"/>
      <c r="AB122" s="67">
        <f>(SUM(D122:Z122))/20</f>
        <v>0.49</v>
      </c>
      <c r="AC122" s="81">
        <f t="shared" si="3"/>
        <v>4.82</v>
      </c>
    </row>
    <row r="123" spans="1:29" ht="13.2" customHeight="1" x14ac:dyDescent="0.3">
      <c r="A123" s="4">
        <v>123</v>
      </c>
      <c r="B123" s="1"/>
      <c r="C123" s="28" t="s">
        <v>106</v>
      </c>
      <c r="D123" s="49">
        <v>3.35</v>
      </c>
      <c r="E123" s="49">
        <v>2.2999999999999998</v>
      </c>
      <c r="F123" s="49">
        <v>1.3</v>
      </c>
      <c r="G123" s="49">
        <v>6</v>
      </c>
      <c r="H123" s="49">
        <v>0.9</v>
      </c>
      <c r="I123" s="49">
        <v>2.73</v>
      </c>
      <c r="J123" s="49">
        <v>0</v>
      </c>
      <c r="K123" s="49">
        <v>0</v>
      </c>
      <c r="L123" s="49">
        <v>0</v>
      </c>
      <c r="M123" s="49">
        <v>0</v>
      </c>
      <c r="N123" s="49">
        <v>0</v>
      </c>
      <c r="O123" s="49"/>
      <c r="P123" s="49"/>
      <c r="Q123" s="54"/>
      <c r="R123" s="56"/>
      <c r="S123" s="62"/>
      <c r="T123" s="49"/>
      <c r="U123" s="47"/>
      <c r="V123" s="60"/>
      <c r="W123" s="49"/>
      <c r="X123" s="88"/>
      <c r="Y123" s="90"/>
      <c r="Z123" s="97"/>
      <c r="AA123" s="71"/>
      <c r="AB123" s="67">
        <f>(SUM(D123:Z123))/10.5</f>
        <v>1.58</v>
      </c>
      <c r="AC123" s="81">
        <f t="shared" si="3"/>
        <v>6</v>
      </c>
    </row>
    <row r="124" spans="1:29" s="18" customFormat="1" ht="13.2" customHeight="1" x14ac:dyDescent="0.25">
      <c r="A124" s="20"/>
      <c r="C124" s="19" t="s">
        <v>118</v>
      </c>
      <c r="D124" s="41">
        <f t="shared" ref="D124:S124" si="5">ROUND((SUM(D1:D123)/123),2)</f>
        <v>0.89</v>
      </c>
      <c r="E124" s="42">
        <f t="shared" si="5"/>
        <v>1.7</v>
      </c>
      <c r="F124" s="42">
        <f t="shared" si="5"/>
        <v>1.56</v>
      </c>
      <c r="G124" s="42">
        <f t="shared" si="5"/>
        <v>1.79</v>
      </c>
      <c r="H124" s="42">
        <f t="shared" si="5"/>
        <v>2.79</v>
      </c>
      <c r="I124" s="42">
        <f t="shared" si="5"/>
        <v>1.34</v>
      </c>
      <c r="J124" s="42">
        <f t="shared" si="5"/>
        <v>1.3</v>
      </c>
      <c r="K124" s="42">
        <f t="shared" si="5"/>
        <v>1.54</v>
      </c>
      <c r="L124" s="42">
        <f t="shared" ref="L124" si="6">ROUND((SUM(L1:L123)/123),2)</f>
        <v>0.56999999999999995</v>
      </c>
      <c r="M124" s="42">
        <f t="shared" si="5"/>
        <v>1.9</v>
      </c>
      <c r="N124" s="42">
        <f t="shared" si="5"/>
        <v>1.46</v>
      </c>
      <c r="O124" s="42">
        <f>ROUND((SUM(O1:O123)/123),2)</f>
        <v>0.9</v>
      </c>
      <c r="P124" s="42">
        <f t="shared" si="5"/>
        <v>1.1599999999999999</v>
      </c>
      <c r="Q124" s="42">
        <f t="shared" si="5"/>
        <v>1.33</v>
      </c>
      <c r="R124" s="42">
        <f t="shared" si="5"/>
        <v>1.78</v>
      </c>
      <c r="S124" s="42">
        <f t="shared" si="5"/>
        <v>0.62</v>
      </c>
      <c r="T124" s="42">
        <f t="shared" ref="T124:U124" si="7">ROUND((SUM(T1:T123)/123),2)</f>
        <v>1.75</v>
      </c>
      <c r="U124" s="42">
        <f t="shared" si="7"/>
        <v>0.91</v>
      </c>
      <c r="V124" s="41">
        <f t="shared" ref="V124:W124" si="8">ROUND((SUM(V1:V123)/123),2)</f>
        <v>1.45</v>
      </c>
      <c r="W124" s="65">
        <f t="shared" si="8"/>
        <v>1.06</v>
      </c>
      <c r="X124" s="41">
        <f t="shared" ref="X124:Y124" si="9">ROUND((SUM(X1:X123)/123),2)</f>
        <v>2.0499999999999998</v>
      </c>
      <c r="Y124" s="41">
        <f t="shared" si="9"/>
        <v>1.29</v>
      </c>
      <c r="Z124" s="41">
        <f t="shared" ref="Z124" si="10">ROUND((SUM(Z1:Z123)/123),2)</f>
        <v>1.04</v>
      </c>
      <c r="AA124" s="65"/>
      <c r="AB124" s="98">
        <f>SUM(D124:Z124)/23</f>
        <v>1.4</v>
      </c>
      <c r="AC124" s="82"/>
    </row>
    <row r="125" spans="1:29" s="18" customFormat="1" ht="13.2" customHeight="1" x14ac:dyDescent="0.25">
      <c r="A125" s="20"/>
      <c r="C125" s="19" t="s">
        <v>117</v>
      </c>
      <c r="D125" s="43">
        <f>ROUND((SUM(D1:D123)/105),2)</f>
        <v>1.04</v>
      </c>
      <c r="E125" s="43">
        <f t="shared" ref="E125:M125" si="11">ROUND((SUM(E1:E123)/105),2)</f>
        <v>1.99</v>
      </c>
      <c r="F125" s="43">
        <f t="shared" si="11"/>
        <v>1.82</v>
      </c>
      <c r="G125" s="43">
        <f t="shared" si="11"/>
        <v>2.1</v>
      </c>
      <c r="H125" s="43">
        <f t="shared" si="11"/>
        <v>3.27</v>
      </c>
      <c r="I125" s="43">
        <f t="shared" si="11"/>
        <v>1.57</v>
      </c>
      <c r="J125" s="43">
        <f t="shared" si="11"/>
        <v>1.52</v>
      </c>
      <c r="K125" s="43">
        <f t="shared" si="11"/>
        <v>1.81</v>
      </c>
      <c r="L125" s="43">
        <f t="shared" si="11"/>
        <v>0.66</v>
      </c>
      <c r="M125" s="43">
        <f t="shared" si="11"/>
        <v>2.2200000000000002</v>
      </c>
      <c r="N125" s="43">
        <f>ROUND((SUM(N1:N123)/105),2)</f>
        <v>1.71</v>
      </c>
      <c r="O125" s="43">
        <f t="shared" ref="O125:T125" si="12">ROUND((SUM(O1:O123)/104),2)</f>
        <v>1.06</v>
      </c>
      <c r="P125" s="43">
        <f t="shared" si="12"/>
        <v>1.38</v>
      </c>
      <c r="Q125" s="43">
        <f t="shared" si="12"/>
        <v>1.58</v>
      </c>
      <c r="R125" s="43">
        <f t="shared" si="12"/>
        <v>2.11</v>
      </c>
      <c r="S125" s="43">
        <f t="shared" si="12"/>
        <v>0.73</v>
      </c>
      <c r="T125" s="43">
        <f t="shared" si="12"/>
        <v>2.06</v>
      </c>
      <c r="U125" s="43">
        <f>ROUND((SUM(U1:U123)/103),2)</f>
        <v>1.0900000000000001</v>
      </c>
      <c r="V125" s="43">
        <f t="shared" ref="V125:W125" si="13">ROUND((SUM(V1:V123)/103),2)</f>
        <v>1.73</v>
      </c>
      <c r="W125" s="43">
        <f t="shared" si="13"/>
        <v>1.26</v>
      </c>
      <c r="X125" s="44">
        <f>ROUND((SUM(X1:X123)/102),2)</f>
        <v>2.4700000000000002</v>
      </c>
      <c r="Y125" s="44">
        <f>ROUND((SUM(Y1:Y123)/103),2)</f>
        <v>1.55</v>
      </c>
      <c r="Z125" s="44">
        <f>ROUND((SUM(Z1:Z123)/103),2)</f>
        <v>1.25</v>
      </c>
      <c r="AA125" s="65">
        <f t="shared" ref="AA125" si="14">ROUND((SUM(AA1:AA123)/104),2)</f>
        <v>0</v>
      </c>
      <c r="AB125" s="68">
        <f>SUM(D125:Z125)/23</f>
        <v>1.65</v>
      </c>
      <c r="AC125" s="78"/>
    </row>
    <row r="126" spans="1:29" s="18" customFormat="1" ht="13.2" customHeight="1" x14ac:dyDescent="0.25">
      <c r="A126" s="20"/>
      <c r="C126" s="34"/>
      <c r="D126" s="33" t="s">
        <v>127</v>
      </c>
      <c r="E126" s="33" t="s">
        <v>112</v>
      </c>
      <c r="F126" s="33" t="s">
        <v>112</v>
      </c>
      <c r="G126" s="33" t="s">
        <v>125</v>
      </c>
      <c r="H126" s="33" t="s">
        <v>112</v>
      </c>
      <c r="I126" s="33" t="s">
        <v>112</v>
      </c>
      <c r="J126" s="33" t="s">
        <v>112</v>
      </c>
      <c r="K126" s="33" t="s">
        <v>125</v>
      </c>
      <c r="L126" s="33" t="s">
        <v>112</v>
      </c>
      <c r="M126" s="33" t="s">
        <v>112</v>
      </c>
      <c r="N126" s="33" t="s">
        <v>116</v>
      </c>
      <c r="O126" s="33" t="s">
        <v>113</v>
      </c>
      <c r="P126" s="31" t="s">
        <v>112</v>
      </c>
      <c r="Q126" s="31">
        <v>14</v>
      </c>
      <c r="R126" s="31" t="s">
        <v>113</v>
      </c>
      <c r="S126" s="31" t="s">
        <v>125</v>
      </c>
      <c r="T126" s="31" t="s">
        <v>125</v>
      </c>
      <c r="U126" s="31" t="s">
        <v>112</v>
      </c>
      <c r="V126" s="31" t="s">
        <v>112</v>
      </c>
      <c r="W126" s="31" t="s">
        <v>125</v>
      </c>
      <c r="X126" s="31" t="s">
        <v>127</v>
      </c>
      <c r="Y126" s="31" t="s">
        <v>112</v>
      </c>
      <c r="Z126" s="31" t="s">
        <v>112</v>
      </c>
      <c r="AA126" s="72"/>
      <c r="AB126" s="69" t="s">
        <v>109</v>
      </c>
      <c r="AC126" s="66" t="s">
        <v>126</v>
      </c>
    </row>
    <row r="127" spans="1:29" s="18" customFormat="1" ht="13.2" customHeight="1" x14ac:dyDescent="0.25">
      <c r="A127" s="20"/>
      <c r="D127" s="33">
        <v>2003</v>
      </c>
      <c r="E127" s="33">
        <v>2004</v>
      </c>
      <c r="F127" s="33">
        <v>2005</v>
      </c>
      <c r="G127" s="33">
        <v>2006</v>
      </c>
      <c r="H127" s="33">
        <v>2007</v>
      </c>
      <c r="I127" s="33">
        <v>2008</v>
      </c>
      <c r="J127" s="33">
        <v>2009</v>
      </c>
      <c r="K127" s="33">
        <v>2010</v>
      </c>
      <c r="L127" s="33">
        <v>2011</v>
      </c>
      <c r="M127" s="33">
        <v>2012</v>
      </c>
      <c r="N127" s="33">
        <v>2013</v>
      </c>
      <c r="O127" s="33">
        <v>2014</v>
      </c>
      <c r="P127" s="31">
        <v>2015</v>
      </c>
      <c r="Q127" s="31" t="s">
        <v>111</v>
      </c>
      <c r="R127" s="31">
        <v>2017</v>
      </c>
      <c r="S127" s="31">
        <v>2018</v>
      </c>
      <c r="T127" s="31">
        <v>2019</v>
      </c>
      <c r="U127" s="31">
        <v>2020</v>
      </c>
      <c r="V127" s="31">
        <v>2021</v>
      </c>
      <c r="W127" s="31">
        <v>2022</v>
      </c>
      <c r="X127" s="31">
        <v>2023</v>
      </c>
      <c r="Y127" s="50">
        <v>2024</v>
      </c>
      <c r="Z127" s="33">
        <v>2025</v>
      </c>
      <c r="AA127" s="72"/>
      <c r="AB127" s="69" t="s">
        <v>110</v>
      </c>
      <c r="AC127" s="78"/>
    </row>
    <row r="128" spans="1:29" s="14" customFormat="1" ht="13.2" customHeight="1" x14ac:dyDescent="0.25">
      <c r="A128" s="15"/>
      <c r="D128" s="33" t="s">
        <v>115</v>
      </c>
      <c r="E128" s="33" t="s">
        <v>115</v>
      </c>
      <c r="F128" s="33" t="s">
        <v>115</v>
      </c>
      <c r="G128" s="35" t="s">
        <v>115</v>
      </c>
      <c r="H128" s="33" t="s">
        <v>115</v>
      </c>
      <c r="I128" s="33" t="s">
        <v>114</v>
      </c>
      <c r="J128" s="33" t="s">
        <v>114</v>
      </c>
      <c r="K128" s="33" t="s">
        <v>114</v>
      </c>
      <c r="L128" s="33" t="s">
        <v>115</v>
      </c>
      <c r="M128" s="33" t="s">
        <v>114</v>
      </c>
      <c r="N128" s="33" t="s">
        <v>108</v>
      </c>
      <c r="O128" s="33" t="s">
        <v>114</v>
      </c>
      <c r="P128" s="33" t="s">
        <v>115</v>
      </c>
      <c r="Q128" s="32" t="s">
        <v>108</v>
      </c>
      <c r="R128" s="50" t="s">
        <v>108</v>
      </c>
      <c r="S128" s="33" t="s">
        <v>115</v>
      </c>
      <c r="T128" s="33" t="s">
        <v>115</v>
      </c>
      <c r="U128" s="33" t="s">
        <v>114</v>
      </c>
      <c r="V128" s="33" t="s">
        <v>115</v>
      </c>
      <c r="W128" s="33" t="s">
        <v>114</v>
      </c>
      <c r="X128" s="33" t="s">
        <v>108</v>
      </c>
      <c r="Y128" s="33" t="s">
        <v>115</v>
      </c>
      <c r="Z128" s="33" t="s">
        <v>115</v>
      </c>
      <c r="AA128" s="73"/>
      <c r="AB128" s="69" t="s">
        <v>121</v>
      </c>
      <c r="AC128" s="78"/>
    </row>
    <row r="129" spans="1:29" s="14" customFormat="1" ht="13.2" customHeight="1" x14ac:dyDescent="0.25">
      <c r="A129" s="11"/>
      <c r="B129" s="9"/>
      <c r="D129" s="33">
        <v>2004</v>
      </c>
      <c r="E129" s="33">
        <v>2005</v>
      </c>
      <c r="F129" s="33">
        <v>2006</v>
      </c>
      <c r="G129" s="33">
        <v>2007</v>
      </c>
      <c r="H129" s="33">
        <v>2008</v>
      </c>
      <c r="I129" s="33">
        <v>2009</v>
      </c>
      <c r="J129" s="33">
        <v>2010</v>
      </c>
      <c r="K129" s="33">
        <v>2011</v>
      </c>
      <c r="L129" s="33">
        <v>2012</v>
      </c>
      <c r="M129" s="33">
        <v>2013</v>
      </c>
      <c r="N129" s="33">
        <v>2014</v>
      </c>
      <c r="O129" s="33">
        <v>2015</v>
      </c>
      <c r="P129" s="32">
        <v>2016</v>
      </c>
      <c r="Q129" s="32">
        <v>2017</v>
      </c>
      <c r="R129" s="50">
        <v>2018</v>
      </c>
      <c r="S129" s="57">
        <v>2019</v>
      </c>
      <c r="T129" s="57">
        <v>2020</v>
      </c>
      <c r="U129" s="57">
        <v>2021</v>
      </c>
      <c r="V129" s="57">
        <v>2022</v>
      </c>
      <c r="W129" s="57">
        <v>2023</v>
      </c>
      <c r="X129" s="57">
        <v>2024</v>
      </c>
      <c r="Y129" s="57">
        <v>2025</v>
      </c>
      <c r="Z129" s="57">
        <v>2026</v>
      </c>
      <c r="AA129" s="74"/>
      <c r="AB129" s="70" t="s">
        <v>122</v>
      </c>
      <c r="AC129" s="83"/>
    </row>
    <row r="130" spans="1:29" s="16" customFormat="1" ht="13.2" customHeight="1" x14ac:dyDescent="0.25">
      <c r="A130" s="12"/>
      <c r="B130" s="12"/>
      <c r="C130" s="40" t="s">
        <v>120</v>
      </c>
      <c r="D130" s="45">
        <v>2003</v>
      </c>
      <c r="E130" s="45">
        <v>2004</v>
      </c>
      <c r="F130" s="45">
        <v>2005</v>
      </c>
      <c r="G130" s="45">
        <v>2006</v>
      </c>
      <c r="H130" s="45">
        <v>2007</v>
      </c>
      <c r="I130" s="45">
        <v>2008</v>
      </c>
      <c r="J130" s="45">
        <v>2009</v>
      </c>
      <c r="K130" s="45">
        <v>2010</v>
      </c>
      <c r="L130" s="45">
        <v>2011</v>
      </c>
      <c r="M130" s="45">
        <v>2012</v>
      </c>
      <c r="N130" s="45">
        <v>2013</v>
      </c>
      <c r="O130" s="45">
        <v>2014</v>
      </c>
      <c r="P130" s="46">
        <v>2015</v>
      </c>
      <c r="Q130" s="45">
        <v>2016</v>
      </c>
      <c r="R130" s="45">
        <v>2017</v>
      </c>
      <c r="S130" s="45">
        <v>2018</v>
      </c>
      <c r="T130" s="45">
        <v>2019</v>
      </c>
      <c r="U130" s="45">
        <v>2020</v>
      </c>
      <c r="V130" s="45">
        <v>2021</v>
      </c>
      <c r="W130" s="45">
        <v>2022</v>
      </c>
      <c r="X130" s="45">
        <v>2023</v>
      </c>
      <c r="Y130" s="45">
        <v>2024</v>
      </c>
      <c r="Z130" s="45">
        <v>2025</v>
      </c>
      <c r="AA130" s="76"/>
      <c r="AB130" s="77"/>
      <c r="AC130" s="84"/>
    </row>
    <row r="131" spans="1:29" s="16" customFormat="1" ht="13.2" customHeight="1" x14ac:dyDescent="0.25">
      <c r="A131" s="12"/>
      <c r="B131" s="12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25"/>
      <c r="R131" s="25"/>
      <c r="S131" s="25"/>
      <c r="T131" s="25"/>
      <c r="AA131" s="75"/>
      <c r="AB131" s="13"/>
    </row>
    <row r="132" spans="1:29" s="16" customFormat="1" ht="13.2" customHeight="1" x14ac:dyDescent="0.25">
      <c r="A132" s="12"/>
      <c r="B132" s="12"/>
      <c r="C132" s="27" t="s">
        <v>105</v>
      </c>
      <c r="D132" s="89"/>
      <c r="E132" s="89"/>
      <c r="F132" s="63"/>
      <c r="G132" s="63"/>
      <c r="H132" s="63"/>
      <c r="I132" s="63"/>
      <c r="J132" s="63"/>
      <c r="K132" s="63"/>
      <c r="L132" s="63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</row>
    <row r="133" spans="1:29" s="16" customFormat="1" ht="13.2" customHeight="1" x14ac:dyDescent="0.25">
      <c r="A133" s="12"/>
      <c r="B133" s="12"/>
      <c r="C133" s="36" t="s">
        <v>129</v>
      </c>
      <c r="D133" s="89"/>
      <c r="E133" s="89"/>
      <c r="F133" s="63"/>
      <c r="G133" s="63"/>
      <c r="H133" s="63"/>
      <c r="I133" s="63"/>
      <c r="J133" s="63"/>
      <c r="K133" s="63"/>
      <c r="L133" s="63"/>
      <c r="M133" s="30"/>
      <c r="N133" s="30"/>
      <c r="O133" s="30"/>
      <c r="P133" s="30"/>
      <c r="R133" s="30"/>
      <c r="S133" s="30"/>
      <c r="T133" s="30"/>
      <c r="U133" s="30"/>
      <c r="V133" s="30"/>
      <c r="W133" s="30"/>
      <c r="X133" s="30"/>
    </row>
    <row r="134" spans="1:29" s="16" customFormat="1" ht="13.2" customHeight="1" x14ac:dyDescent="0.25">
      <c r="A134" s="12"/>
      <c r="B134" s="12"/>
      <c r="C134" s="36" t="s">
        <v>130</v>
      </c>
      <c r="D134" s="26"/>
      <c r="E134" s="26"/>
      <c r="F134" s="26"/>
      <c r="G134" s="26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63"/>
      <c r="AA134" s="75"/>
      <c r="AB134" s="13"/>
    </row>
    <row r="135" spans="1:29" s="16" customFormat="1" ht="13.2" customHeight="1" x14ac:dyDescent="0.25">
      <c r="A135" s="12"/>
      <c r="B135" s="12"/>
      <c r="C135" s="38" t="s">
        <v>119</v>
      </c>
      <c r="D135" s="26"/>
      <c r="E135" s="26"/>
      <c r="F135" s="26"/>
      <c r="G135" s="26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63"/>
      <c r="AA135" s="75"/>
      <c r="AB135" s="13"/>
    </row>
    <row r="136" spans="1:29" s="16" customFormat="1" ht="13.2" customHeight="1" x14ac:dyDescent="0.25">
      <c r="A136" s="12"/>
      <c r="B136" s="12"/>
      <c r="C136" s="39" t="s">
        <v>123</v>
      </c>
      <c r="D136" s="26"/>
      <c r="E136" s="26"/>
      <c r="F136" s="26"/>
      <c r="G136" s="26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63"/>
      <c r="AA136" s="75"/>
      <c r="AB136" s="13"/>
    </row>
    <row r="137" spans="1:29" s="16" customFormat="1" ht="13.2" customHeight="1" x14ac:dyDescent="0.25">
      <c r="A137" s="12"/>
      <c r="B137" s="12"/>
      <c r="C137" s="28" t="s">
        <v>107</v>
      </c>
      <c r="D137" s="26"/>
      <c r="E137" s="26"/>
      <c r="F137" s="26"/>
      <c r="G137" s="26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63"/>
      <c r="AA137" s="75"/>
      <c r="AB137" s="13"/>
    </row>
    <row r="138" spans="1:29" s="16" customFormat="1" ht="13.2" customHeight="1" x14ac:dyDescent="0.25">
      <c r="A138" s="12"/>
      <c r="B138" s="12"/>
      <c r="C138" s="21" t="s">
        <v>128</v>
      </c>
      <c r="G138" s="30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63"/>
      <c r="AA138" s="75"/>
      <c r="AB138" s="13"/>
    </row>
    <row r="139" spans="1:29" ht="13.2" customHeight="1" x14ac:dyDescent="0.3">
      <c r="C139" t="s">
        <v>131</v>
      </c>
      <c r="D139" s="3"/>
      <c r="E139" s="3"/>
      <c r="F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9" ht="13.2" customHeight="1" x14ac:dyDescent="0.3">
      <c r="C140" s="16"/>
      <c r="D140" s="3"/>
      <c r="E140" s="3"/>
      <c r="F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9" ht="13.2" customHeight="1" x14ac:dyDescent="0.3">
      <c r="H141" s="22"/>
      <c r="I141" s="10"/>
    </row>
    <row r="142" spans="1:29" ht="13.2" customHeight="1" x14ac:dyDescent="0.3">
      <c r="D142" s="59"/>
      <c r="E142" s="59"/>
      <c r="F142" s="59"/>
      <c r="G142" s="59"/>
      <c r="H142" s="59"/>
      <c r="I142" s="59"/>
      <c r="J142" s="59"/>
      <c r="K142" s="59"/>
      <c r="L142" s="59"/>
      <c r="M142" s="59"/>
      <c r="N142" s="59"/>
      <c r="O142" s="59"/>
      <c r="P142" s="59"/>
      <c r="Q142" s="59"/>
      <c r="R142" s="59"/>
      <c r="S142" s="59"/>
      <c r="T142" s="59"/>
      <c r="U142" s="59"/>
      <c r="V142" s="80"/>
      <c r="W142" s="80"/>
      <c r="X142" s="80"/>
    </row>
    <row r="145" spans="8:27" ht="13.2" customHeight="1" x14ac:dyDescent="0.3">
      <c r="H145" s="1"/>
      <c r="I145" s="17"/>
      <c r="J145" s="2"/>
      <c r="K145"/>
      <c r="AA145" s="2"/>
    </row>
    <row r="147" spans="8:27" ht="13.2" customHeight="1" x14ac:dyDescent="0.3">
      <c r="H147" s="3"/>
      <c r="I147" s="3"/>
      <c r="J147" s="3"/>
      <c r="K147" s="3"/>
      <c r="L147" s="3"/>
      <c r="M147" s="23"/>
      <c r="N147" s="23"/>
      <c r="O147" s="23"/>
      <c r="P147" s="23"/>
      <c r="Q147" s="23"/>
      <c r="R147" s="23"/>
      <c r="S147" s="23"/>
      <c r="T147" s="23"/>
    </row>
    <row r="148" spans="8:27" ht="13.2" customHeight="1" x14ac:dyDescent="0.3">
      <c r="H148" s="3"/>
      <c r="I148" s="3"/>
      <c r="J148" s="3"/>
      <c r="K148" s="3"/>
      <c r="L148" s="24"/>
      <c r="M148" s="23"/>
      <c r="N148" s="23"/>
      <c r="O148" s="23"/>
      <c r="P148" s="23"/>
      <c r="Q148" s="23"/>
      <c r="R148" s="23"/>
      <c r="S148" s="23"/>
      <c r="T148" s="23"/>
    </row>
    <row r="153" spans="8:27" ht="13.2" customHeight="1" x14ac:dyDescent="0.3">
      <c r="I153" s="4"/>
    </row>
  </sheetData>
  <conditionalFormatting sqref="D1:Z123">
    <cfRule type="colorScale" priority="1">
      <colorScale>
        <cfvo type="min"/>
        <cfvo type="max"/>
        <color theme="0"/>
        <color rgb="FFFF0000"/>
      </colorScale>
    </cfRule>
  </conditionalFormatting>
  <pageMargins left="0.25" right="0.25" top="0.75" bottom="0.75" header="0.3" footer="0.3"/>
  <pageSetup scale="82" fitToHeight="0" orientation="landscape" verticalDpi="300" r:id="rId1"/>
  <ignoredErrors>
    <ignoredError sqref="AA145 AB146:AB154 AB144 AB155:AB1048576 AB145" formulaRange="1"/>
  </ignoredErrors>
  <webPublishItems count="1">
    <webPublishItem id="27308" divId="erosion 2003-2013_27308" sourceType="sheet" destinationFile="C:\Users\bbbbbbbbbbbbb\Desktop\Coastal Erosion Data\erosion 2003-2013.htm"/>
  </webPublishItems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</dc:creator>
  <cp:lastModifiedBy>A Reader</cp:lastModifiedBy>
  <cp:lastPrinted>2020-09-24T08:37:38Z</cp:lastPrinted>
  <dcterms:created xsi:type="dcterms:W3CDTF">2012-12-06T15:58:57Z</dcterms:created>
  <dcterms:modified xsi:type="dcterms:W3CDTF">2026-08-12T12:47:01Z</dcterms:modified>
</cp:coreProperties>
</file>